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ASCD_acardona\bkpacardona16042012\2018\Plan de adquisiciones\"/>
    </mc:Choice>
  </mc:AlternateContent>
  <bookViews>
    <workbookView xWindow="0" yWindow="0" windowWidth="19200" windowHeight="6675"/>
  </bookViews>
  <sheets>
    <sheet name="2018" sheetId="1" r:id="rId1"/>
  </sheets>
  <externalReferences>
    <externalReference r:id="rId2"/>
    <externalReference r:id="rId3"/>
    <externalReference r:id="rId4"/>
    <externalReference r:id="rId5"/>
  </externalReferences>
  <definedNames>
    <definedName name="Dependencia">[1]InfBase!$A$3:$A$10</definedName>
    <definedName name="proceso">[1]InfBase!$A$14:$A$31</definedName>
    <definedName name="t_gasto">[1]InfBase!$A$35:$A$38</definedName>
    <definedName name="t_solicitud">[1]InfBase!$A$44:$A$49</definedName>
    <definedName name="_xlnm.Print_Titles" localSheetId="0">'2018'!$1:$11</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15" i="1" l="1"/>
  <c r="O106" i="1"/>
  <c r="L103" i="1"/>
  <c r="O98" i="1"/>
  <c r="O97" i="1"/>
  <c r="O96" i="1"/>
  <c r="L95" i="1"/>
  <c r="M95" i="1"/>
  <c r="N95" i="1"/>
  <c r="M94" i="1"/>
  <c r="N94" i="1"/>
  <c r="M93" i="1"/>
  <c r="M92" i="1"/>
  <c r="O90" i="1"/>
  <c r="M90" i="1"/>
  <c r="O89" i="1"/>
  <c r="L87" i="1"/>
  <c r="M87" i="1"/>
  <c r="N87" i="1"/>
  <c r="M83" i="1"/>
  <c r="M82" i="1"/>
  <c r="M81" i="1"/>
  <c r="O80" i="1"/>
  <c r="M80" i="1"/>
  <c r="L79" i="1"/>
  <c r="O79" i="1"/>
  <c r="M77" i="1"/>
  <c r="M74" i="1"/>
  <c r="M73" i="1"/>
  <c r="L70" i="1"/>
  <c r="L69" i="1"/>
  <c r="L68" i="1"/>
  <c r="O65" i="1"/>
  <c r="O63" i="1"/>
  <c r="M53" i="1"/>
  <c r="N53" i="1"/>
  <c r="O53" i="1"/>
  <c r="M48" i="1"/>
  <c r="M47" i="1"/>
  <c r="N47" i="1"/>
  <c r="M45" i="1"/>
  <c r="M44" i="1"/>
  <c r="N44" i="1"/>
  <c r="M43" i="1"/>
  <c r="N43" i="1"/>
  <c r="M42" i="1"/>
  <c r="M20" i="1"/>
  <c r="M19" i="1"/>
  <c r="O17" i="1"/>
  <c r="O16" i="1"/>
  <c r="O13" i="1"/>
  <c r="O12" i="1"/>
  <c r="M79" i="1"/>
</calcChain>
</file>

<file path=xl/sharedStrings.xml><?xml version="1.0" encoding="utf-8"?>
<sst xmlns="http://schemas.openxmlformats.org/spreadsheetml/2006/main" count="1911" uniqueCount="390">
  <si>
    <t>DEFINICIÓN DEL GASTO</t>
  </si>
  <si>
    <t>ÍTEM</t>
  </si>
  <si>
    <t>CÓDIGO UNSPSC</t>
  </si>
  <si>
    <t>Tipo de Gasto</t>
  </si>
  <si>
    <t>Rubro 
(Indique código y descripción)</t>
  </si>
  <si>
    <t>Descripción OBJETO</t>
  </si>
  <si>
    <t>Tipo de Solicitud</t>
  </si>
  <si>
    <t>Fecha de radicación en jurídica</t>
  </si>
  <si>
    <t>Fecha Estimada de 
Suscripción del Contrato</t>
  </si>
  <si>
    <t>Duración Estimada del Contrato
(Meses/días)</t>
  </si>
  <si>
    <t>Modalidad de Selección</t>
  </si>
  <si>
    <t>Fuente de Recursos</t>
  </si>
  <si>
    <t>Valor Total 
Estimado</t>
  </si>
  <si>
    <t>Valor Estimado Vigencia</t>
  </si>
  <si>
    <t>Valor RP</t>
  </si>
  <si>
    <t>Diferencia</t>
  </si>
  <si>
    <t>No/Fecha RP</t>
  </si>
  <si>
    <t>Tipo de Contrato</t>
  </si>
  <si>
    <t xml:space="preserve">Componente  </t>
  </si>
  <si>
    <t>Meta</t>
  </si>
  <si>
    <t>ACTIVIDAD
(Diligenciar en caso de Proyectos)</t>
  </si>
  <si>
    <t>OBJETIVO ESTRATÉGICO</t>
  </si>
  <si>
    <t>PROCESO</t>
  </si>
  <si>
    <t>Responsable del Proceso</t>
  </si>
  <si>
    <t>Tipo</t>
  </si>
  <si>
    <t>Componente de Gasto</t>
  </si>
  <si>
    <t>Concepto de Gasto</t>
  </si>
  <si>
    <t>INVERSIÓN</t>
  </si>
  <si>
    <t>3-3-1-15-07-42-1182-185 "A la vanguardia de la capacidad institucional"</t>
  </si>
  <si>
    <t xml:space="preserve">Prestar servicios profesionales  jurídicos para el fortalecimiento de los procesos de la Subdirección Técnico jurídica del  Servicio Civil. </t>
  </si>
  <si>
    <t>NUEVO</t>
  </si>
  <si>
    <t>ENERO</t>
  </si>
  <si>
    <t>CONTRATACIÓN DIRECTA</t>
  </si>
  <si>
    <t>RECURSOS DISTRITO</t>
  </si>
  <si>
    <t>6
18/01/2018</t>
  </si>
  <si>
    <t xml:space="preserve">Prestación de servicios Profesionales </t>
  </si>
  <si>
    <t xml:space="preserve">DIRECCIONAMIENTO INSTITUCIONAL </t>
  </si>
  <si>
    <t xml:space="preserve"> Apoyar la gestión de los procesos de la entidad mediante la realización de acciones de planeación, ejecución, verificación, seguimiento, análisis y generación de informes</t>
  </si>
  <si>
    <t>2. Desarrollar una gestión por Procesos funcional y eficiente</t>
  </si>
  <si>
    <t>Gestión Contractual</t>
  </si>
  <si>
    <t>STJ</t>
  </si>
  <si>
    <t>03 Recurso Humano</t>
  </si>
  <si>
    <t>04 Gastos de Personal Operativo</t>
  </si>
  <si>
    <t>0001-Personal contratado para apoyar las actividades propias de los proyectos de inversión de la entidad</t>
  </si>
  <si>
    <t xml:space="preserve">Prestar servicios profesionales  para apoyar la gestión y el fortalecimiento del proceso contractual de la Subdirección Técnico jurídica del Servicio Civil.  </t>
  </si>
  <si>
    <t>2
16/01/2018</t>
  </si>
  <si>
    <t>FUNCIONAMIENTO</t>
  </si>
  <si>
    <t>3-1-1-02-03-01-0000-00 Honorarios Entidad</t>
  </si>
  <si>
    <t>Prestar los servicios profesionales para representar judicial, extrajudicial y administrativamente al departamento administrativo del servicio civil distrital en todos aquellos procesos en los que haga parte.</t>
  </si>
  <si>
    <t>FEBRERO</t>
  </si>
  <si>
    <t>8
18/01/2016</t>
  </si>
  <si>
    <t>NA</t>
  </si>
  <si>
    <t>10. Fortalecer el desarrollo del Servicio Civil en el Distrito Capital</t>
  </si>
  <si>
    <t>Gestión Jurídica</t>
  </si>
  <si>
    <t>N/A</t>
  </si>
  <si>
    <t>3-3-1-15-07-43-1179 - 189 "Un servicio civil que deja huella"</t>
  </si>
  <si>
    <t>Prestar servicios profesionales para el acompañamiento y la orientación jurídica especializada requerida por el DASCD</t>
  </si>
  <si>
    <t>32
25/01/2018</t>
  </si>
  <si>
    <t>Gestión Estratégica del Empleo al servicio de Bogotá</t>
  </si>
  <si>
    <t>GESTIÓN EMPLEO-META 3. Proponer 5 modelos, metodologías o instrumentos, que orienten a las entidades distritales en la gestión estratégica del talento humano.</t>
  </si>
  <si>
    <t>Apoyar la conceptualización técnico y/o jurídica de los estudios de las entidades que se radiquen ante el DASCD</t>
  </si>
  <si>
    <t>Gestión del Conocimiento</t>
  </si>
  <si>
    <t>Prestar servicios profesionales para realizar el control y monitoreo de la ejecución de los recursos y actividades del proyecto 1179 "Un Servicio Civil que deja Huella".</t>
  </si>
  <si>
    <t>39
26/01/2018</t>
  </si>
  <si>
    <t>Política para la gestión integral del talento humano al servicio del distrito capital</t>
  </si>
  <si>
    <t xml:space="preserve">POLÍTICA-META 1. Desarrollar el 100% de las actividades previstas en el plan de acción de la política pública para la gestión integral del talento humano en el periodo 2016 - 2019, en lo que compete al DASCD </t>
  </si>
  <si>
    <t>Control y
monitoreo de la
información relacionada
para el cumplimiento de las metas del proyecto de inversión 1179 "Un servicio Civil que deja Huella"</t>
  </si>
  <si>
    <t>SBDD</t>
  </si>
  <si>
    <t xml:space="preserve">
Prestar servicios profesionales en asuntos jurídicos que requiera la Subdirección de Gestión Distrital de Bienestar, Desarrollo y Desempeño para el cumplimiento de las metas del proyecto de inversión 1179 "Un servicio Civil que deja Huella"
</t>
  </si>
  <si>
    <t>11 y 15 días</t>
  </si>
  <si>
    <t>3
16/01/2018</t>
  </si>
  <si>
    <t>Desarrollar asuntos jurídicos para el cumplimiento de las metas del proyecto de inversión 1179 "Un servicio Civil que deja Huella"</t>
  </si>
  <si>
    <t xml:space="preserve">Prestar servicios profesionales para apoyar  la gestión de la Capacitación dentro del componente Desarrollo del potencial humano al servicio de Bogotá-, perteneciente al proyecto 1179 - Un servicio Civil que deja huella- .
</t>
  </si>
  <si>
    <t>13
22/01/2018</t>
  </si>
  <si>
    <t>Desarrollo del Potencial del Talento Humano al servicio de Bogotá</t>
  </si>
  <si>
    <t>DESARROLLO-CAPACITACIÓN-META 5. Beneficiar 20.000 funcionarios de las entidades del distrito con programas de capacitación y formación de acuerdo con la competencia del DASCD.</t>
  </si>
  <si>
    <t>Apoyar el desarrollo de la red distrital de gestores de capacitación</t>
  </si>
  <si>
    <t>5. Diseñar e
implementar
mecanismos de
Evaluación y
Formación Integral</t>
  </si>
  <si>
    <t xml:space="preserve"> Prestar servicios profesionales para apoyar la conformación e implementación de  la red de formación en Cambio Organizacional e innovación, dirigida a servidores públicos de las entidades y organismos Distritales.</t>
  </si>
  <si>
    <t>29
25-01-2018</t>
  </si>
  <si>
    <t>Apoyar la conformación e implementación de  la red gestores de capacitación en Cambio Organizacional e innovación</t>
  </si>
  <si>
    <t xml:space="preserve">Prestar servicios profesionales para apoyar  la conformación e  implementación de  la red de formación para Gestión del Conflicto y  Educación para la Paz  dirigida a servidores públicos de las entidades y organismos Distritales.
</t>
  </si>
  <si>
    <t>25
24-01-2018</t>
  </si>
  <si>
    <t>Prestar servicios profesionales para apoyar la  gestión del componente de -Bienestar para la felicidad laboral-,  perteneciente al proyecto de inversión 1179 -Un servicio civil que deja huella-.</t>
  </si>
  <si>
    <t>10
19/01/2018</t>
  </si>
  <si>
    <t>Bienestar para la Felicidad Laboral</t>
  </si>
  <si>
    <t>BIENESTAR-META 4. Alcanzar 30.000 beneficiarios con programas, estrategias y/o actividades específicas de bienestar y/o estímulos.</t>
  </si>
  <si>
    <t>Apoyo al
Departamento para el
desarrollo de las
actividades de
bienestar.</t>
  </si>
  <si>
    <t>7. Promover
Bienestar integral
en los servidores
públicos del
distrito orientado a
la felicidad laboral</t>
  </si>
  <si>
    <t xml:space="preserve">Prestar servicios técnicos para apoyar  la gestión de la  Capacitación dentro del componente Desarrollo del potencial humano al servicio de Bogotá-, perteneciente al proyecto 1179 - Un servicio Civil que deja huella- .
</t>
  </si>
  <si>
    <t>18
23-01-2018</t>
  </si>
  <si>
    <t>Prestación de Servicios de apoyo a la gestión</t>
  </si>
  <si>
    <t>Apoyar el desarrollo de las actividades de capacitación que realice el DASCD y la consolidación de la información relacionada con las mismas.</t>
  </si>
  <si>
    <t>Prestar servicios profesionales para apoyar la supervisión de los juegos deportivos distritales.</t>
  </si>
  <si>
    <t>JULIO</t>
  </si>
  <si>
    <t>Prestar servicios profesionales para la realización de un diplomado en temas de gestión pública dirigido a los servidores públicos del distrito.</t>
  </si>
  <si>
    <t>junio</t>
  </si>
  <si>
    <t xml:space="preserve">Desarrollar
actividades de formación
y capacitación en los
temas de competencia del
DASCD
</t>
  </si>
  <si>
    <t xml:space="preserve">01 Divulgación, asistencia técnica y capacitación de la población </t>
  </si>
  <si>
    <t>0318-Sistema integral de capacitación distrital</t>
  </si>
  <si>
    <t>Prestar servicios operativos y brindar los medios requeridos  para el desarrollo  de actividades de capacitación dirigidos a los servidores públicos del distrito.</t>
  </si>
  <si>
    <t>MARZO</t>
  </si>
  <si>
    <t>MAYO</t>
  </si>
  <si>
    <t>SELECCIÓN ABREVIADA (MENOR CUANTÍA )</t>
  </si>
  <si>
    <t xml:space="preserve">Prestación de servicios </t>
  </si>
  <si>
    <t>Desarrollar servicios operativos y  logísticos requeridos  por el DASCD para el desarrollo  de actividades de capacitación</t>
  </si>
  <si>
    <t>Prestar servicios profesionales para el desarrollo de cursos virtuales  para la formación y capacitación a servidores públicos distritales.</t>
  </si>
  <si>
    <t>JUNIO</t>
  </si>
  <si>
    <t>Desarrollar
actividades de formación
y capacitación en los
temas de competencia del
DASCD</t>
  </si>
  <si>
    <t xml:space="preserve">Prestar servicios logísticos para el desarrollo de las actividades encaminadas a la promoción del bienestar de los empleados del distrito y sus familias.  </t>
  </si>
  <si>
    <t>LICITACIÓN PÚBLICA</t>
  </si>
  <si>
    <t>Desarrollar Programas estructurados para la atención de necesidades del empleado y su familia</t>
  </si>
  <si>
    <t>02.Protección y bienestar social de la población</t>
  </si>
  <si>
    <t>0024-Sistema integral de bienestar y reconocimiento distrital</t>
  </si>
  <si>
    <t>Prestar servicios profesionales para administrar funcionalmente el proceso de formación y capacitación virtual del DASCD.</t>
  </si>
  <si>
    <t>14
22-01-2018</t>
  </si>
  <si>
    <t>Administrar funcionalmente el proceso de formación y capacitación virtual del DASCD.</t>
  </si>
  <si>
    <t>Prestar servicios profesionales para apoyar al Departamento Administrativo del Servicio Civil Distrital -DASCD- en el diseño  de instrumentos metodológicos que contribuyan a la gestión estratégica del Talento Humano en el Distrito Capital.</t>
  </si>
  <si>
    <t>44
26-01-2018</t>
  </si>
  <si>
    <t xml:space="preserve">Gestión estratégica del empleo al servicio de Bogotá </t>
  </si>
  <si>
    <t>Construir modelos, metodologías o instrumentos que orienten a las entidades distritales en la gestión estratégica del talento humano.</t>
  </si>
  <si>
    <t>6. Generar entidades
Modernas a través de
mecanismos de
organización del
trabajo</t>
  </si>
  <si>
    <t xml:space="preserve">Gestión del Conocimiento </t>
  </si>
  <si>
    <t>OAP</t>
  </si>
  <si>
    <t>3-1-2-02-10 Bienestar e incentivos</t>
  </si>
  <si>
    <t>Adición el  convenio 038 de 2017 cuyo objeto consiste en: la Constitución y regulación de un "FONDO EDUCATIVO EN ADMINISTRACIÓN DE RECURSOS PARA CAPACITACIÓN EDUCATIVA DE LOS EMPLEADOS PÚBLICOS DEL DISTRITO CAPITAL FRADEC".</t>
  </si>
  <si>
    <t>ADICIÓN</t>
  </si>
  <si>
    <t>ABRIL</t>
  </si>
  <si>
    <t xml:space="preserve">CONVENIO </t>
  </si>
  <si>
    <t>Gestión y Desarrollo del Capital Humano</t>
  </si>
  <si>
    <t>Realizar los Juegos Deportivos Distritales, en desarrollo de las actividades de bienestar social para los servidores del Distrito.</t>
  </si>
  <si>
    <t>Prestar servicios profesionales para apoyar  la actualización de procesos, procedimientos , riesgos, indicadores  y documentos de los procesos del DASCD.</t>
  </si>
  <si>
    <t>40
26-01-2018</t>
  </si>
  <si>
    <t>Prestación de Servicios Profesionales</t>
  </si>
  <si>
    <t>1182 C2:Apoyar la actualización documental del SIG (Estratégica y de Control, de Apoyo y Misionales) en gestión de calidad, procedimientos y control mejoramiento SIG.</t>
  </si>
  <si>
    <t>Sistemas de Gestión</t>
  </si>
  <si>
    <t>03-Recurso Humano</t>
  </si>
  <si>
    <t>04-Gastos de personal operativo</t>
  </si>
  <si>
    <t xml:space="preserve">Prestar servicios profesionales para apoyar la revisión, rediseño y mejora de la plataforma estratégica y los procesos del Departamento.  </t>
  </si>
  <si>
    <t>41
26-01-2018</t>
  </si>
  <si>
    <t>Prestar los servicios para realizar auditoría de actualización de la certificación del sistema de gestión de calidad del DASCD,  en la norma ISO 9001 versión 2015</t>
  </si>
  <si>
    <t>AGOSTO</t>
  </si>
  <si>
    <t>MÍNIMA CUANTÍA</t>
  </si>
  <si>
    <t>Prestación de servicios</t>
  </si>
  <si>
    <t>1182 C2:Certificación Sistema Gestión Calidad</t>
  </si>
  <si>
    <r>
      <rPr>
        <b/>
        <sz val="10"/>
        <color rgb="FFFF0000"/>
        <rFont val="Calibri"/>
        <family val="2"/>
        <scheme val="minor"/>
      </rPr>
      <t>ELIMINADA</t>
    </r>
    <r>
      <rPr>
        <sz val="10"/>
        <color theme="1"/>
        <rFont val="Calibri"/>
        <family val="2"/>
        <scheme val="minor"/>
      </rPr>
      <t xml:space="preserve">
Prestar servicios profesionales para actualizar el aplicativo SIG del Departamento.</t>
    </r>
  </si>
  <si>
    <t>Por Horas</t>
  </si>
  <si>
    <t>Modernizar el 100 % de los procesos de la entidad a través del mejoramiento continuo de los productos y servicios, la actualización documental, la gestión del riesgo y el desarrollo de estrategias de transparencia, anticorrupción y rendición de cuentas.</t>
  </si>
  <si>
    <t xml:space="preserve"> Personal contratado para apoyar las actividades propias de los proyectos de inversión de la entidad</t>
  </si>
  <si>
    <t xml:space="preserve">3-1-2-02-09-01-0000-00 Capacitación Interna </t>
  </si>
  <si>
    <r>
      <rPr>
        <b/>
        <sz val="10"/>
        <color rgb="FFFF0000"/>
        <rFont val="Calibri"/>
        <family val="2"/>
        <scheme val="minor"/>
      </rPr>
      <t>ELIMINADA</t>
    </r>
    <r>
      <rPr>
        <sz val="10"/>
        <color theme="1"/>
        <rFont val="Calibri"/>
        <family val="2"/>
        <scheme val="minor"/>
      </rPr>
      <t xml:space="preserve">
Prestar servicios de formación de auditores internos en la norma NTC ISO 9001:2015, 40 Horas de duración.</t>
    </r>
  </si>
  <si>
    <t>Prestar servicios profesionales para apoyar la generación de informes y análisis estadísticos del empleo público Distrital.</t>
  </si>
  <si>
    <t>12
22-01-2018</t>
  </si>
  <si>
    <t>Información para el Desarrollo del Servicio Civil</t>
  </si>
  <si>
    <t xml:space="preserve"> Gestión Estratégica del empleo al servicio de Bogotá</t>
  </si>
  <si>
    <t>Realizar informes del comportamiento histórico, análisis estadísticos y proyecciones con la información del empleo público distrital. (planta empleos, caracterización de la población)</t>
  </si>
  <si>
    <t>3. Potencializar el uso TIC´s para el procesamiento de información de los servidores públicos</t>
  </si>
  <si>
    <r>
      <rPr>
        <b/>
        <sz val="10"/>
        <color rgb="FFFF0000"/>
        <rFont val="Calibri"/>
        <family val="2"/>
        <scheme val="minor"/>
      </rPr>
      <t>ELIMINADA</t>
    </r>
    <r>
      <rPr>
        <sz val="10"/>
        <color theme="1"/>
        <rFont val="Calibri"/>
        <family val="2"/>
        <scheme val="minor"/>
      </rPr>
      <t xml:space="preserve">
Prestar servicios profesionales para apoyar la medición del índice de desarrollo del servicio civil Distrital</t>
    </r>
  </si>
  <si>
    <t>Meta 2
Realizar 4 mediciones del nivel de desarrollo del servicio civil.</t>
  </si>
  <si>
    <t>Realizar las mediciones anuales para contrastar frente a la línea base del índice de desarrollo del servicio civil</t>
  </si>
  <si>
    <t>Prestar servicios profesionales para apoyar al Departamento Administrativo del Servicio Civil Distrital - DASCD- en la difusión y socialización de la Política pública de gestión integral del talento humano</t>
  </si>
  <si>
    <t>Difusión de la política y socialización de la Política pública de gestión integral del talento humano</t>
  </si>
  <si>
    <t>Difusión de la política y seguimiento e la Política pública de gestión integral del talento humano</t>
  </si>
  <si>
    <t>Prestar servicios profesionales para apoyar al Departamento Administrativo del Servicio Civil Distrital - DASCD- en el proceso de formulación e implementación de la Política pública de gestión integral del talento humano y  la medición del índice de desarrollo del servicio civil Distrital</t>
  </si>
  <si>
    <t>36
26-01-2018</t>
  </si>
  <si>
    <t>POLÍTICA-META 1. Desarrollar el 100% de las actividades previstas en el plan de acción de la política pública para la gestión integral del talento humano en el periodo 2016 - 2019, en lo que compete al DASCD</t>
  </si>
  <si>
    <t>Producción e implementación de la Política pública de gestión integral del talento humano.</t>
  </si>
  <si>
    <t>Adquirir sillas para el aula de capacitación del DASCD.</t>
  </si>
  <si>
    <t>SELECCIÓN ABREVIADA MENOR CUANTÍA</t>
  </si>
  <si>
    <t>Compraventa</t>
  </si>
  <si>
    <t>ACCIONES PARA LA CULTURA ORGANIZACIONAL</t>
  </si>
  <si>
    <t>Adelantar las acciones requeridas para fortalecer la Cultura Organizacional del DASCD</t>
  </si>
  <si>
    <t>1. Contar con Talento Humano comprometido, competente y motivado</t>
  </si>
  <si>
    <t>Gestión de Recursos Físicos y Ambientales</t>
  </si>
  <si>
    <t>SGC</t>
  </si>
  <si>
    <t>02-Dotación</t>
  </si>
  <si>
    <t>03-Adquisición de equipos, materiales, suministros y servicios administrativos</t>
  </si>
  <si>
    <t>0114-Adquisición de equipos, materiales, suministros</t>
  </si>
  <si>
    <t>Adquirir piezas de comunicación para el posicionamiento de los servicios del DASCD.</t>
  </si>
  <si>
    <t xml:space="preserve"> Desarrollar publicaciones y piezas comunicativas encaminadas a fortalecer la cultura organizacional - Insumos Plan de Medios</t>
  </si>
  <si>
    <t>Gestión de la Comunicación</t>
  </si>
  <si>
    <t>01-Adquisición y/o producción de equipos, materiales, suministros y servicios propios del sector</t>
  </si>
  <si>
    <t>0250-Adquisición de elementos para la imagen institucional</t>
  </si>
  <si>
    <t>Prestar los servicios profesionales para apoyar el proceso de selección de aspirantes a empleos temporales, empleos de libre nombramiento y remoción, y provisión transitoria de empleos de carrera administrativa  y las demás situaciones administrativas o provisiones de empleo que requiera el DASCD.</t>
  </si>
  <si>
    <t>23
24-01-2018</t>
  </si>
  <si>
    <t>Prestación de servicios profesionales</t>
  </si>
  <si>
    <t>Apoyar las actividades de la selección de empleos de la planta del DASCD</t>
  </si>
  <si>
    <t>Gestión del Talento Humano</t>
  </si>
  <si>
    <t>Prestar servicios profesionales para apoyar el proceso de gestión documental del DASCD.</t>
  </si>
  <si>
    <t>46
26-01-2018</t>
  </si>
  <si>
    <t>Adelantar las gestiones necesarias para la intervención y fortalecimiento del proceso de gestión documental</t>
  </si>
  <si>
    <t>Gestión Documental</t>
  </si>
  <si>
    <t>Prestar servicios técnicos de apoyo al proceso de gestión documental del DASCD.</t>
  </si>
  <si>
    <t>20
23-01-2018</t>
  </si>
  <si>
    <t>Prestar servicios de apoyo al proceso de gestión documental y organización del archivo del DASCD.</t>
  </si>
  <si>
    <t>47
26-01-2018</t>
  </si>
  <si>
    <t>30
25-01-2018</t>
  </si>
  <si>
    <t>37
26-01-2018</t>
  </si>
  <si>
    <t>Adquirir elementos y materiales para la intervención del Archivo y del Fondo Documental Acumulado del DASCD.</t>
  </si>
  <si>
    <t>Prestar servicios profesionales para el diseño gráfico de piezas comunicacionales y la inclusión de la información en los canales de comunicación de la entidad.</t>
  </si>
  <si>
    <t>27
25-01-2018</t>
  </si>
  <si>
    <t>Actualización de la información oficial de la entidad en los medios de comunicación requeridos para tal fin</t>
  </si>
  <si>
    <t>Prestar servicios profesionales para apoyar la actualización e implementación del plan institucional de gestión ambiental PIGA del DASCD.</t>
  </si>
  <si>
    <t>31
25-01-2018</t>
  </si>
  <si>
    <t>Apoyar la actualización documental del SIG (Estratégica y de Control, de Apoyo y Misionales) en gestión de calidad, procedimientos y control mejoramiento SIG</t>
  </si>
  <si>
    <t>Prestar servicios profesionales para apoyar a las áreas en la estructuración de los documentos previos y el mejoramiento del proceso de gestión contractual del DASCD</t>
  </si>
  <si>
    <t>15
23-01-2018</t>
  </si>
  <si>
    <t>Prestar servicios profesionales para apoyar el control y monitoreo a la ejecución de los
recursos y compromisos del proyecto 1182 "A la vanguardia de la capacidad institucional".</t>
  </si>
  <si>
    <t>7
18/01/2018</t>
  </si>
  <si>
    <t>Gestión Financiera</t>
  </si>
  <si>
    <t>Prestar servicios profesionales para apoyar al DASCD, en el desarrollo e implementación de lineamientos, planes, programas y estrategias en materia de gestión de seguridad y Salud en el Trabajo.</t>
  </si>
  <si>
    <t>17
23-01-2018</t>
  </si>
  <si>
    <t>Prestar servicios profesionales para apoyar la gestión administrativa y financiera de la Subdirección de Gestión Corporativa y Control Disciplinario.</t>
  </si>
  <si>
    <t>19
23-01-2018</t>
  </si>
  <si>
    <t>3-1-1-02-04-00-0000-00 Remuneración Servicios Técnicos</t>
  </si>
  <si>
    <t>Prestar servicios de apoyo a los procesos de Gestión Documental y Atención al Ciudadano del DASCD.</t>
  </si>
  <si>
    <t>21
23-01-2018</t>
  </si>
  <si>
    <t>Atención al ciudadano</t>
  </si>
  <si>
    <t>3-1-2-01-02-00-0000-00 Gastos de Computador</t>
  </si>
  <si>
    <t>Suministrar tóneres para las  impresoras del  DASCD.</t>
  </si>
  <si>
    <t xml:space="preserve">JUNIO </t>
  </si>
  <si>
    <t>Suministro</t>
  </si>
  <si>
    <t>3-1-2-01-03-00-0000-00 Combustibles, Lubricantes y Llantas</t>
  </si>
  <si>
    <t>Suministrar Gasolina motor corriente requerida para el funcionamiento del parque automotor del DASCD.</t>
  </si>
  <si>
    <t>Adquirir llantas para el parque automotor del DASCD.</t>
  </si>
  <si>
    <t>SEPTIEMBRE</t>
  </si>
  <si>
    <t>OCTUBRE</t>
  </si>
  <si>
    <t>47130000-76111500</t>
  </si>
  <si>
    <t>3-1-2-01-04-00-0000-00 Materiales y Suministros</t>
  </si>
  <si>
    <t>Prestar los servicios integrales de aseo y cafetería y el servicio integral de fumigación para las instalaciones del DASCD y en los inmuebles por los que la Entidad sea legalmente responsable.</t>
  </si>
  <si>
    <t>SUBASTA INVERSA</t>
  </si>
  <si>
    <t>3-1-2-02-05-01-0000-00 Mantenimiento Entidad</t>
  </si>
  <si>
    <t>44122000 -44121600-44121700-44121800-44121900-44122100</t>
  </si>
  <si>
    <t>Suministrar  elementos de papelería y útiles de oficina para el  DASCD.</t>
  </si>
  <si>
    <t>3-1-2-02-03 Gastos de Transporte y Comunicaciones</t>
  </si>
  <si>
    <t>Prestar el servicio de recolección, transporte y entrega de la correspondencia del DASCD dentro del perímetro urbano y nacional.</t>
  </si>
  <si>
    <t>66
27/03/2018</t>
  </si>
  <si>
    <t>82121700 - 82121900</t>
  </si>
  <si>
    <t>3-1-2-02-04-00-0000-00 Impresos y  Publicaciones</t>
  </si>
  <si>
    <t>Prestar el servicio integral de fotocopiado y afines para el DASCD, bajo la modalidad de outsourcing.</t>
  </si>
  <si>
    <t>Prestar el servicio de mantenimiento preventivo y correctivo para los vehículos que conforman el parque automotor del DASCD.</t>
  </si>
  <si>
    <t>Prestar servicios de vigilancia y seguridad privada en las instalaciones del DASCD con el fin de proteger y custodiar los bienes muebles e inmuebles de propiedad de la entidad contratante y de los que legalmente sea o llegare a ser responsable por disposición legal, contractual o convencional, así como la protección de las personas que laboran en la entidad.</t>
  </si>
  <si>
    <t>3-1-2-02-06-01-0000-
Seguros Entidad</t>
  </si>
  <si>
    <t>Adquirir el programa de seguros que ampare los intereses patrimoniales  y los bienes de  propiedad del DASCD, aquellos que estén bajo u responsabilidad y custodia, así como cualquier otra póliza de seguros que requiera la entidad en el desarrollo de su objeto.</t>
  </si>
  <si>
    <t>86101705 - 80111504</t>
  </si>
  <si>
    <t>Prestar los servicios logísticos, operativos e integrales necesarios para la ejecución de actividades de capacitación, seguridad y salud en el trabajo,
dirigidas a los servidores públicos de la Entidad y para el desarrollo de actividades encaminadas al bienestar integral de los servidores públicos del
DASCD y sus familias.</t>
  </si>
  <si>
    <t>3-1-2-02-10-00-0000-00 Bienestar e Incentivos</t>
  </si>
  <si>
    <t>3-1-2-02-12-00-0000-00 Salud Ocupacional</t>
  </si>
  <si>
    <t>Prestar el servicio de revisión, recarga y mantenimiento de los extintores del DASCD.</t>
  </si>
  <si>
    <t>Adquirir y  actualizar el software antivirus Bitdefender, para los equipos (servidores, de cómputo y portátiles) con los que cuenta el DASCD</t>
  </si>
  <si>
    <t xml:space="preserve">POTENCIALIZAR EL USO TIC'S PARA EL PROCESAMIENTO DE INFORMACIÓN DE LOS SERVIDORES PÚBLICOS. </t>
  </si>
  <si>
    <t>Gestión de las TICs</t>
  </si>
  <si>
    <t>OTIC</t>
  </si>
  <si>
    <t>Adquirir la Actualización de las licencias de Adobe Creative Profesional para el DASCD</t>
  </si>
  <si>
    <t>Adquirir licencia de control de impresión para el DASCD</t>
  </si>
  <si>
    <t>43231507
43231513</t>
  </si>
  <si>
    <t>Adquirir la actualización de licencias Microsoft para el DASCD</t>
  </si>
  <si>
    <t xml:space="preserve">Fortalecimiento sistemas de información </t>
  </si>
  <si>
    <t>Adquirir software y hardware para optimizar la funcionalidad y la seguridad de redes y aplicativos</t>
  </si>
  <si>
    <t>Gestión de las TIC</t>
  </si>
  <si>
    <t>112-Adquisición de hardware y/o software</t>
  </si>
  <si>
    <t>Prestar el servicio de mantenimiento preventivo y correctivo de la UPS del DASCD</t>
  </si>
  <si>
    <t>Adquirir las baterías de la UPS con la que cuenta DASCD</t>
  </si>
  <si>
    <r>
      <rPr>
        <b/>
        <sz val="10"/>
        <color rgb="FFFF0000"/>
        <rFont val="Calibri"/>
        <family val="2"/>
        <scheme val="minor"/>
      </rPr>
      <t>ELIMINADA</t>
    </r>
    <r>
      <rPr>
        <sz val="10"/>
        <color theme="1"/>
        <rFont val="Calibri"/>
        <family val="2"/>
        <scheme val="minor"/>
      </rPr>
      <t xml:space="preserve">
Prestar el servicio de telefonía IP y PBX para el DASCD</t>
    </r>
  </si>
  <si>
    <t>Fortalecimiento Sistemas de Información</t>
  </si>
  <si>
    <t>3-1-2-02-08-04-0000-00 Teléfono</t>
  </si>
  <si>
    <t>Adición y prórroga al Contrato interadministrativo 014 de 2017, cuyo objeto es "Adquirir un sistema de telefonía IP y PBX para la modernización de las comunicaciones del DASCD."</t>
  </si>
  <si>
    <t>ADICIÓN Y PRÓRROGA</t>
  </si>
  <si>
    <t>Adición y prórroga al Contrato Interadministrativo 042 de 2017, cuyo objeto es "Prestar el servicio de un canal dedicado para internet por medio de fibra óptica, para la interconexión del Departamento Administrativo del Servicio Civil Distrital"</t>
  </si>
  <si>
    <t>85161700
81112101</t>
  </si>
  <si>
    <t>Prestar el servicio de un canal dedicado para internet, el servicio de telefonía IP y el servicio de mensajería de texto para el DASCD</t>
  </si>
  <si>
    <t>Prestar el servicio de almacenamiento en la nube al DASCD</t>
  </si>
  <si>
    <t>81112400
81112105</t>
  </si>
  <si>
    <t>Prestar el servicio de hosting para la plataforma tecnológica del DASCD</t>
  </si>
  <si>
    <t>Prestar el servicio de correos electrónicos y backup  de los mismos para el DASCD</t>
  </si>
  <si>
    <r>
      <rPr>
        <b/>
        <sz val="10"/>
        <color rgb="FFFF0000"/>
        <rFont val="Calibri"/>
        <family val="2"/>
        <scheme val="minor"/>
      </rPr>
      <t>ELIMINADA</t>
    </r>
    <r>
      <rPr>
        <sz val="10"/>
        <color theme="1"/>
        <rFont val="Calibri"/>
        <family val="2"/>
        <scheme val="minor"/>
      </rPr>
      <t xml:space="preserve">
Prestar los servicios de apoyo técnico para el mantenimiento de la pagina web y servicios conexos a plataformas participativas con las que cuenta el DASCD</t>
    </r>
  </si>
  <si>
    <t>Prestar servicios de apoyo técnico al proceso de gestión de las TIC</t>
  </si>
  <si>
    <t>16
23-01-2018</t>
  </si>
  <si>
    <t>Mejorar al 100% los sistemas de información . Los recursos tecnologicos y los desarrollos que modernicen la gestión de la entidad</t>
  </si>
  <si>
    <t>Apoyo para la administración técnica de la información relacionada con los aplicativos y sistemas de información de la entidad.</t>
  </si>
  <si>
    <t>Prestar el servicio especializado para el desarrollo, soporte y mantenimiento tecnológico al aplicativo ERP - SICAPITAL que tiene el DASCD</t>
  </si>
  <si>
    <t xml:space="preserve">ABRIL </t>
  </si>
  <si>
    <t>MENOR CUANTÍA</t>
  </si>
  <si>
    <t xml:space="preserve">Prestar los servicios profesionales de soporte técnico para los sistemas de información de la entidad  </t>
  </si>
  <si>
    <t>4
17/01/2018</t>
  </si>
  <si>
    <t>72151207
81112307                                    81112305
81112306</t>
  </si>
  <si>
    <t>Adición y prorroga al contrato 065 de 2017 cuyo objeto es "Mantenimiento preventivo y correctivo de los bienes informáticos /hardware y software) y la red del Departamento administrativo del servicio civil distrital."</t>
  </si>
  <si>
    <t>54
23/02/2018</t>
  </si>
  <si>
    <r>
      <t xml:space="preserve">
</t>
    </r>
    <r>
      <rPr>
        <b/>
        <sz val="10"/>
        <color rgb="FFFF0000"/>
        <rFont val="Calibri"/>
        <family val="2"/>
        <scheme val="minor"/>
      </rPr>
      <t>ELIMINADA</t>
    </r>
    <r>
      <rPr>
        <sz val="10"/>
        <color theme="1"/>
        <rFont val="Calibri"/>
        <family val="2"/>
        <scheme val="minor"/>
      </rPr>
      <t xml:space="preserve">
Prestar el servicio de actualización de la intranet del DASCD</t>
    </r>
  </si>
  <si>
    <t xml:space="preserve">Implementar el sistema de ventilación del centro de computo del DASCD
</t>
  </si>
  <si>
    <t>43211711
43212110</t>
  </si>
  <si>
    <t>Adquirir bienes informáticos para el DASCD</t>
  </si>
  <si>
    <t>Prestar servicios profesionales para el desarrollo de software que permita el fortalecimiento tecnológico del Sistema de Información Distrital del Empleo y la Administración Pública SIDEAP</t>
  </si>
  <si>
    <t>22
24-01-2018</t>
  </si>
  <si>
    <t>Realizar Aseguramiento de la Calidad, Pruebas y documentación de los componentes Técnicos y Funcionales desarrollados en el SIDEAP</t>
  </si>
  <si>
    <t>04 Gasto de Personal</t>
  </si>
  <si>
    <t xml:space="preserve">Prestar servicios profesionales para el desarrollo, integración e interoperabilidad del SIDEAP </t>
  </si>
  <si>
    <t>34
25-01-2018</t>
  </si>
  <si>
    <t>Gestión estratégica del empleo al servicio de Bogotá</t>
  </si>
  <si>
    <t xml:space="preserve">Realizar desarrollos necesarios para el fortalecimiento, soporte y sostenibilidad del SIDEAP
</t>
  </si>
  <si>
    <t>46181503
46181504
46181804</t>
  </si>
  <si>
    <t>3-1-2-02-12-00-0000 Salud Ocupacional</t>
  </si>
  <si>
    <t>Adquirir los elementos y equipos necesarios para la Brigada de emergencias y atención de emergencias en el DASCD.</t>
  </si>
  <si>
    <t>9
18-01-2018</t>
  </si>
  <si>
    <t>43211507
43211508</t>
  </si>
  <si>
    <t>Adquirir equipos de computo para el DASCD</t>
  </si>
  <si>
    <t>5
18/01/2018</t>
  </si>
  <si>
    <t>82131603
82101603</t>
  </si>
  <si>
    <t>Prestar los servicios técnicos para la realización, edición y graficación de productos audiovisuales</t>
  </si>
  <si>
    <t>43
26-01-2018</t>
  </si>
  <si>
    <t>Beneficiar al 100% de los funcionarios, de la entidad con acciones que propicien el mejoramiento del ambiente del trabajo y favorezcan el clima laboral</t>
  </si>
  <si>
    <t>Desarrollar publicaciones y piezas comunicativas encaminadas a fortalecer la cultura organizcional - insumos plan de medios.</t>
  </si>
  <si>
    <t>Prestar servicios técnicos para apoyar la gestión del componente de Bienestar para la felicidad laboral  perteneciente al proyecto de inversión 1179 -Un servicio civil Que deja huella-.</t>
  </si>
  <si>
    <t>Prestar servicios profesionales para crear estratégias de comunicación que permita la difusión de los componentes del proyecto 1179 "Un servicio civil que deja huella"</t>
  </si>
  <si>
    <t>Diseñar y promocionar piezas audiovisuales relacionadas con el proyecto misional del DASCD</t>
  </si>
  <si>
    <t>9. Lograr un alto reconocimiento del servidor público Distrital y del DASCD en Bogotá y el País</t>
  </si>
  <si>
    <t>AD</t>
  </si>
  <si>
    <t>Prestar servicios profesionales para la implementación del modelo integral de datos de la entidad, así como para la normalización de las bases de datos de los sistemas de información del DASCD.</t>
  </si>
  <si>
    <t>24
24-01-2018</t>
  </si>
  <si>
    <t>Prestar los servicios profesionales para poner en funcionamiento el plan de continuidad del negocio (BCP) tecnológico de la entidad.</t>
  </si>
  <si>
    <t xml:space="preserve">Prestación de servicios  </t>
  </si>
  <si>
    <t>Diseñar e implementar el modelo de servicios tecnológicos para el DASCD, a través de la puesta en funcionamiento de la mesa de ayuda que incluye software de gestión e implementación de procesos ITIL.</t>
  </si>
  <si>
    <t>Prestar servicios profesionales de apoyo para el fortalecimiento de la arquitectura de software del SIDEAP que permita su evolución a través de la implementación de las mejores prácticas utilizadas en el mercado.</t>
  </si>
  <si>
    <t>35
25-01-2018</t>
  </si>
  <si>
    <t>Realizar desarrollos necesarios para el fortalecimiento, soporte y sostenibilidad del SIDEAP</t>
  </si>
  <si>
    <t xml:space="preserve">
Prestar servicios profesionales para apoyar la identificación, formulación y seguimiento de las Alianzas estratégicas del DASCD</t>
  </si>
  <si>
    <t>26
25-01-2018</t>
  </si>
  <si>
    <t xml:space="preserve">POLÍTICA-META 1. Desarrollar el 100% de las actividades previstas en el plan de acción de la política pública para la gestión integral del talento humano en el periodo 2016 - 2020. </t>
  </si>
  <si>
    <t>Apoyar la identificación, formulación y seguimiento de las Alianzas estratégicas del DASCD para el cumplimiento de las metas del proyecto de inversión 1179 "Un servicio Civil que deja Huella"</t>
  </si>
  <si>
    <t>Adquirir cámara reflex, que realice captura de video, con accesorios, para los requerimientos técnicos del DASCD</t>
  </si>
  <si>
    <t>69
28/03/2018</t>
  </si>
  <si>
    <t>Adelantar estratégias de comunicaciones encaminadas a fortalecer la cultura organizacional</t>
  </si>
  <si>
    <t>01 - Adquisición y/o producción de equipos, materiales, suministros y servicios propios del sector</t>
  </si>
  <si>
    <t>72151207
81112307</t>
  </si>
  <si>
    <t>Prestar servicios de mantenimiento preventivo y correctivo de los bienes informáticos que integran la plataforma tecnológica del DASCD</t>
  </si>
  <si>
    <t>84131501
84131607
84131503</t>
  </si>
  <si>
    <t>Contratar el servicio de intermediación de seguros y asesoría para el manejo del programa de seguros y asesoría para el manejo del programa de seguros requerido para la adecuada protección de los bienes muebles e inmuebles e intereses patrimoniales del Departamento Administrativo del Servicio Civil Distrital, así como el acompañamiento necesario para la administración de los riesgos</t>
  </si>
  <si>
    <t>Hasta el Vencimiento de las pólizas</t>
  </si>
  <si>
    <t>SELECCIÓN ABREVIADA - ACUERDO MARCO DE PRECIOS</t>
  </si>
  <si>
    <t>No Aplica</t>
  </si>
  <si>
    <t xml:space="preserve">Seguros </t>
  </si>
  <si>
    <t>Prestar servicios profesionales para asesorar jurídicamente al Departamento Administrativo del Servicio Civil Distrital, en temas administrativos y contractuales</t>
  </si>
  <si>
    <t>42
26-01-2018</t>
  </si>
  <si>
    <t>Prestar servicios profesionales de soporte tecnológico  en la puesta en funcionamiento de las NICSP y actualización de versión de los módulos PERNO,LIMAY, SISCO, SAE, TERCEROS y CORDIS del ERP -SICAPITAL del DASCD</t>
  </si>
  <si>
    <t>33
25-01-2018</t>
  </si>
  <si>
    <t>Prestar servicios profesionales para desarrollar los contenidos del módulo Protección de Datos Personales que harán parte del curso virtuali "Ingreso al servicio público"</t>
  </si>
  <si>
    <t>45
26-01-2018</t>
  </si>
  <si>
    <t>Prestación de servicios  Profesionales</t>
  </si>
  <si>
    <t>Desarrollar actividades  de formación y capacitación en los temas de competencia del DASCD</t>
  </si>
  <si>
    <t>5, Diseñar e implementar mecanismos de Evaluación y Formación Integral</t>
  </si>
  <si>
    <t>Adiciónar el Contrato No.096 de 2017 cuyo objeto es "Realizar los juegos deportivos distritales, en desarrollo de las actividades de bienestar social para los servidores del distrito"</t>
  </si>
  <si>
    <t xml:space="preserve">MARZO   </t>
  </si>
  <si>
    <t>7,Promover bienestar integral en los servidores públicos del distrito, orientado a la felicidad laboral</t>
  </si>
  <si>
    <t>Adquirir el programa de seguros que ampare los intereses patrimoniales  y los bienes de propiedad del DASCD, aquellos que estén bajo su responsabilidad y custodia,
así como cualquier otra póliza de seguros que requiera la entidad en el desarrollo de su objeto.</t>
  </si>
  <si>
    <t>64
23/03/2018</t>
  </si>
  <si>
    <t>Adición y Prorroga al contrato 092 de 2017 cuyo objeto es " Prestar servicios profesionales para la realización de un Diplomado en temas de Gobernabilidad y Gestión Pública  dirigido a los servidores públicos</t>
  </si>
  <si>
    <t>Sistema integral de capacitación distrital</t>
  </si>
  <si>
    <t>3-1-2-01-03 Combustibles, Lubricantes y Llantas</t>
  </si>
  <si>
    <t>Adición y prórroga al contrato de suministro No. 011 de 2017 cuyo objeto es: “Suministrar Gasolina motor corriente requerida para el funcionamiento del parque automotor del Departamento Administrativo del Servicio Civil Distrital.”</t>
  </si>
  <si>
    <t>3-1-2-01-04-00-000 Materiales y Suministros</t>
  </si>
  <si>
    <t>Adición y prórroga al contrato de Prestación de servicios No. 020 de 2017 cuyo objeto es: “Prestar los servicios integrales de aseo y cafetería y el servicio integral de fumigación para las instalaciones del departamento administrativo del Servicio Civil Distrital –DASCD-y en los inmuebles por los que la Entidad sea legalmente responsables, de conformidad con lo establecido en el pliego de condiciones.</t>
  </si>
  <si>
    <t>24 días</t>
  </si>
  <si>
    <t>3-1-2-02-05-01-0000 Mantenimiento Entidad</t>
  </si>
  <si>
    <t>Adición y prórroga al contrato de prestación de servicios No. 071 de 2017 cuyo objeto es: “Prestar servicios de vigilancia y seguridad privada en las instalaciones del Departamento Administrativo del Servicio Civil Distrital con el fin de asegurar la protección y custodia de las personas y bienes muebles e inmuebles de propiedad de la entidad y de los que legalmente sea o llegare a ser responsable por disposición legal, contractual o convencional, de conformidad con lo establecido en el pliego de condiciones del proceso SHD-LP-02-2017.”</t>
  </si>
  <si>
    <t>43 días</t>
  </si>
  <si>
    <t>80141600
9011600</t>
  </si>
  <si>
    <t>Adquirir combos de boletas para cine 2D y alimentación, para los servidores que cumplen funciones secretariales en el Distrito y sus familias</t>
  </si>
  <si>
    <t>15 días</t>
  </si>
  <si>
    <t>SELECCIÓN ABREVIADA</t>
  </si>
  <si>
    <t>7, Promover binestar integral  de los servidores públicos del distrito, orientado a la felicidad laboral</t>
  </si>
  <si>
    <t>Gestion del conocimineto</t>
  </si>
  <si>
    <t>02, Protección y bienestar social de la publación</t>
  </si>
  <si>
    <t>Adición y Prórroga al Contrato de Prestación de Servicios 037 del 18 de abril de 2017, cuyo objeto es "Contratar el servicio de Hosting (equipo servidor dedicado) para el Departamento Administrativo del Servicio Civil Distrital</t>
  </si>
  <si>
    <t>2,Dotación</t>
  </si>
  <si>
    <t>0114,Adquisición de equipos materiales, suministros</t>
  </si>
  <si>
    <t>Adición y Prórroga al Contrato 099 de 2017, cuyo objeto es "Prestar servicios profesionales para apoyar la supervisión de los juegos deportivos distritales"</t>
  </si>
  <si>
    <t>Meta 4. Bienestar para la felicidad laboral</t>
  </si>
  <si>
    <t>Apoyar al Departamento apra el desarrollo de las actividades de bienestar</t>
  </si>
  <si>
    <t>04,Gastos de personal operativo</t>
  </si>
  <si>
    <t>0001 Persona contratado para apoyar las actividades propias de los proyectos de inversión de la entidad</t>
  </si>
  <si>
    <t>Prestación de servicios profesionales  al Departamento Administrativo del Servicio Civil Distrital para la realización  de la auditoría interna al Sistema de Gestión de Calidad, en cumplimiento de las normas ISO 9001:2015</t>
  </si>
  <si>
    <t>30 días</t>
  </si>
  <si>
    <t>Certificación Sistema de Gestión de Calidad</t>
  </si>
  <si>
    <t>PLAN ADQUISIONES 2018</t>
  </si>
  <si>
    <t>MACROPROCESO DE APOYO 
RECURSOS DE APOYO A LA GESTIÓN</t>
  </si>
  <si>
    <r>
      <t>Código:</t>
    </r>
    <r>
      <rPr>
        <sz val="10"/>
        <rFont val="Arial"/>
        <family val="2"/>
      </rPr>
      <t xml:space="preserve"> A-CON-FM-026</t>
    </r>
  </si>
  <si>
    <t xml:space="preserve">PROCESO GESTIÓN CONTRACTUAL </t>
  </si>
  <si>
    <t>Versión: 5.0</t>
  </si>
  <si>
    <t>Formato Plan Anual de Adquisiciones</t>
  </si>
  <si>
    <r>
      <t xml:space="preserve">Vigencia desde: 
</t>
    </r>
    <r>
      <rPr>
        <sz val="10"/>
        <rFont val="Arial"/>
        <family val="2"/>
      </rPr>
      <t>Abril  de 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</si>
</sst>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mmmm;@"/>
  </numFmts>
  <fonts count="20" x14ac:knownFonts="1">
    <font>
      <sz val="11"/>
      <color theme="1"/>
      <name val="Calibri"/>
      <family val="2"/>
      <scheme val="minor"/>
    </font>
    <font>
      <sz val="11"/>
      <color theme="1"/>
      <name val="Calibri"/>
      <family val="2"/>
      <scheme val="minor"/>
    </font>
    <font>
      <sz val="11"/>
      <color rgb="FF00610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b/>
      <sz val="10"/>
      <color theme="8" tint="-0.249977111117893"/>
      <name val="Calibri"/>
      <family val="2"/>
      <scheme val="minor"/>
    </font>
    <font>
      <sz val="10"/>
      <color theme="1" tint="0.34998626667073579"/>
      <name val="Calibri"/>
      <family val="2"/>
      <scheme val="minor"/>
    </font>
    <font>
      <b/>
      <sz val="10"/>
      <color rgb="FFFF0066"/>
      <name val="Calibri"/>
      <family val="2"/>
      <scheme val="minor"/>
    </font>
    <font>
      <sz val="10"/>
      <color rgb="FF000000"/>
      <name val="Calibri"/>
      <family val="2"/>
      <scheme val="minor"/>
    </font>
    <font>
      <sz val="10"/>
      <color rgb="FFFF0066"/>
      <name val="Calibri"/>
      <family val="2"/>
      <scheme val="minor"/>
    </font>
    <font>
      <b/>
      <sz val="10"/>
      <color rgb="FFFF0000"/>
      <name val="Calibri"/>
      <family val="2"/>
      <scheme val="minor"/>
    </font>
    <font>
      <sz val="10"/>
      <color rgb="FF222222"/>
      <name val="Calibri"/>
      <family val="2"/>
      <scheme val="minor"/>
    </font>
    <font>
      <sz val="10"/>
      <color theme="1"/>
      <name val="Arial"/>
      <family val="2"/>
    </font>
    <font>
      <sz val="9"/>
      <name val="Arial"/>
      <family val="2"/>
    </font>
    <font>
      <sz val="11"/>
      <color theme="1"/>
      <name val="Arial"/>
      <family val="2"/>
    </font>
    <font>
      <b/>
      <sz val="10"/>
      <color theme="1"/>
      <name val="Arial"/>
      <family val="2"/>
    </font>
    <font>
      <b/>
      <sz val="10"/>
      <name val="Arial"/>
      <family val="2"/>
    </font>
    <font>
      <sz val="10"/>
      <name val="Arial"/>
      <family val="2"/>
    </font>
  </fonts>
  <fills count="14">
    <fill>
      <patternFill patternType="none"/>
    </fill>
    <fill>
      <patternFill patternType="gray125"/>
    </fill>
    <fill>
      <patternFill patternType="solid">
        <fgColor rgb="FFC6EFCE"/>
      </patternFill>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FF0066"/>
        <bgColor indexed="64"/>
      </patternFill>
    </fill>
    <fill>
      <patternFill patternType="solid">
        <fgColor rgb="FFCCFF66"/>
        <bgColor indexed="64"/>
      </patternFill>
    </fill>
    <fill>
      <patternFill patternType="solid">
        <fgColor theme="7" tint="0.39997558519241921"/>
        <bgColor indexed="64"/>
      </patternFill>
    </fill>
    <fill>
      <patternFill patternType="solid">
        <fgColor rgb="FFFF0000"/>
        <bgColor indexed="64"/>
      </patternFill>
    </fill>
    <fill>
      <patternFill patternType="solid">
        <fgColor rgb="FFFF8F8F"/>
        <bgColor indexed="64"/>
      </patternFill>
    </fill>
    <fill>
      <patternFill patternType="solid">
        <fgColor rgb="FFFFA7A7"/>
        <bgColor indexed="64"/>
      </patternFill>
    </fill>
  </fills>
  <borders count="41">
    <border>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Dashed">
        <color rgb="FFFF3399"/>
      </right>
      <top style="mediumDashed">
        <color rgb="FFFF3399"/>
      </top>
      <bottom style="mediumDashed">
        <color rgb="FFFF3399"/>
      </bottom>
      <diagonal/>
    </border>
    <border>
      <left/>
      <right style="thin">
        <color indexed="64"/>
      </right>
      <top style="thin">
        <color indexed="64"/>
      </top>
      <bottom/>
      <diagonal/>
    </border>
    <border>
      <left/>
      <right style="thin">
        <color theme="1" tint="0.34998626667073579"/>
      </right>
      <top style="medium">
        <color indexed="64"/>
      </top>
      <bottom style="thin">
        <color theme="1" tint="0.34998626667073579"/>
      </bottom>
      <diagonal/>
    </border>
    <border>
      <left style="thin">
        <color theme="1" tint="0.34998626667073579"/>
      </left>
      <right style="thin">
        <color theme="1" tint="0.34998626667073579"/>
      </right>
      <top style="medium">
        <color indexed="64"/>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style="thin">
        <color indexed="64"/>
      </left>
      <right style="thin">
        <color indexed="64"/>
      </right>
      <top/>
      <bottom style="thin">
        <color theme="1" tint="0.34998626667073579"/>
      </bottom>
      <diagonal/>
    </border>
    <border>
      <left/>
      <right style="thin">
        <color theme="1" tint="0.34998626667073579"/>
      </right>
      <top/>
      <bottom style="thin">
        <color theme="1" tint="0.34998626667073579"/>
      </bottom>
      <diagonal/>
    </border>
    <border>
      <left/>
      <right style="medium">
        <color theme="1" tint="0.34998626667073579"/>
      </right>
      <top style="thin">
        <color theme="1" tint="0.34998626667073579"/>
      </top>
      <bottom style="thin">
        <color theme="1" tint="0.34998626667073579"/>
      </bottom>
      <diagonal/>
    </border>
    <border>
      <left/>
      <right style="medium">
        <color theme="1" tint="0.34998626667073579"/>
      </right>
      <top style="thin">
        <color theme="1" tint="0.34998626667073579"/>
      </top>
      <bottom/>
      <diagonal/>
    </border>
    <border>
      <left style="thin">
        <color theme="1" tint="0.34998626667073579"/>
      </left>
      <right style="thin">
        <color theme="1" tint="0.34998626667073579"/>
      </right>
      <top style="thin">
        <color theme="1" tint="0.34998626667073579"/>
      </top>
      <bottom/>
      <diagonal/>
    </border>
    <border>
      <left style="thin">
        <color indexed="64"/>
      </left>
      <right style="thin">
        <color indexed="64"/>
      </right>
      <top style="thin">
        <color theme="1" tint="0.34998626667073579"/>
      </top>
      <bottom/>
      <diagonal/>
    </border>
    <border>
      <left/>
      <right style="thin">
        <color indexed="64"/>
      </right>
      <top style="thin">
        <color theme="1" tint="0.34998626667073579"/>
      </top>
      <bottom/>
      <diagonal/>
    </border>
    <border>
      <left style="thin">
        <color indexed="64"/>
      </left>
      <right style="thin">
        <color theme="1" tint="0.34998626667073579"/>
      </right>
      <top style="thin">
        <color indexed="64"/>
      </top>
      <bottom style="thin">
        <color indexed="64"/>
      </bottom>
      <diagonal/>
    </border>
    <border>
      <left/>
      <right style="thin">
        <color indexed="64"/>
      </right>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bottom style="thin">
        <color theme="1" tint="0.34998626667073579"/>
      </bottom>
      <diagonal/>
    </border>
    <border>
      <left style="thin">
        <color theme="1" tint="0.34998626667073579"/>
      </left>
      <right style="medium">
        <color theme="1" tint="0.34998626667073579"/>
      </right>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2" fillId="2" borderId="0" applyNumberFormat="0" applyBorder="0" applyAlignment="0" applyProtection="0"/>
  </cellStyleXfs>
  <cellXfs count="229">
    <xf numFmtId="0" fontId="0" fillId="0" borderId="0" xfId="0"/>
    <xf numFmtId="0" fontId="7" fillId="4" borderId="3" xfId="0" applyFont="1" applyFill="1" applyBorder="1" applyAlignment="1" applyProtection="1">
      <alignment horizontal="center" vertical="center"/>
      <protection hidden="1"/>
    </xf>
    <xf numFmtId="0" fontId="3" fillId="4" borderId="4" xfId="0" applyFont="1" applyFill="1" applyBorder="1" applyAlignment="1" applyProtection="1">
      <alignment horizontal="center" vertical="center"/>
      <protection hidden="1"/>
    </xf>
    <xf numFmtId="0" fontId="3" fillId="4" borderId="4" xfId="0" applyFont="1" applyFill="1" applyBorder="1" applyAlignment="1" applyProtection="1">
      <protection hidden="1"/>
    </xf>
    <xf numFmtId="0" fontId="5" fillId="4" borderId="5" xfId="0" applyFont="1" applyFill="1" applyBorder="1" applyAlignment="1" applyProtection="1">
      <alignment vertical="center" wrapText="1"/>
      <protection hidden="1"/>
    </xf>
    <xf numFmtId="44" fontId="3" fillId="4" borderId="4" xfId="1" applyFont="1" applyFill="1" applyBorder="1" applyAlignment="1" applyProtection="1">
      <alignment horizontal="center" vertical="center"/>
      <protection hidden="1"/>
    </xf>
    <xf numFmtId="164" fontId="3" fillId="4" borderId="4" xfId="0" applyNumberFormat="1" applyFont="1" applyFill="1" applyBorder="1" applyAlignment="1" applyProtection="1">
      <alignment horizontal="center" vertical="center"/>
      <protection hidden="1"/>
    </xf>
    <xf numFmtId="0" fontId="3" fillId="4" borderId="6" xfId="0" applyFont="1" applyFill="1" applyBorder="1" applyAlignment="1" applyProtection="1">
      <alignment horizontal="center" vertical="center"/>
      <protection hidden="1"/>
    </xf>
    <xf numFmtId="0" fontId="3" fillId="4" borderId="5" xfId="0" applyFont="1" applyFill="1" applyBorder="1" applyAlignment="1" applyProtection="1">
      <alignment horizontal="center" vertical="center"/>
      <protection hidden="1"/>
    </xf>
    <xf numFmtId="0" fontId="6" fillId="4" borderId="10"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wrapText="1"/>
      <protection hidden="1"/>
    </xf>
    <xf numFmtId="0" fontId="5" fillId="4" borderId="11" xfId="0" applyFont="1" applyFill="1" applyBorder="1" applyAlignment="1" applyProtection="1">
      <alignment horizontal="center" vertical="center" wrapText="1"/>
      <protection hidden="1"/>
    </xf>
    <xf numFmtId="44" fontId="6" fillId="4" borderId="11" xfId="1" applyFont="1" applyFill="1" applyBorder="1" applyAlignment="1" applyProtection="1">
      <alignment horizontal="center" vertical="center" wrapText="1"/>
      <protection hidden="1"/>
    </xf>
    <xf numFmtId="164" fontId="6" fillId="4" borderId="11" xfId="0" applyNumberFormat="1" applyFont="1" applyFill="1" applyBorder="1" applyAlignment="1" applyProtection="1">
      <alignment horizontal="center" vertical="center" wrapText="1"/>
      <protection hidden="1"/>
    </xf>
    <xf numFmtId="0" fontId="6" fillId="5" borderId="11" xfId="0" applyFont="1" applyFill="1" applyBorder="1" applyAlignment="1" applyProtection="1">
      <alignment horizontal="center" vertical="center" wrapText="1"/>
      <protection hidden="1"/>
    </xf>
    <xf numFmtId="0" fontId="8" fillId="6" borderId="12"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8" fillId="6" borderId="12" xfId="0" applyNumberFormat="1" applyFont="1" applyFill="1" applyBorder="1" applyAlignment="1" applyProtection="1">
      <alignment horizontal="center" vertical="center" wrapText="1"/>
      <protection locked="0"/>
    </xf>
    <xf numFmtId="0" fontId="3" fillId="6" borderId="13" xfId="0" applyFont="1" applyFill="1" applyBorder="1" applyAlignment="1">
      <alignment horizontal="center" vertical="center" wrapText="1"/>
    </xf>
    <xf numFmtId="0" fontId="3" fillId="0" borderId="13" xfId="0" applyFont="1" applyBorder="1" applyAlignment="1">
      <alignment horizontal="center" vertical="center" wrapText="1"/>
    </xf>
    <xf numFmtId="44" fontId="8" fillId="6" borderId="13" xfId="1" applyFont="1" applyFill="1" applyBorder="1" applyAlignment="1">
      <alignment horizontal="center" vertical="center" wrapText="1"/>
    </xf>
    <xf numFmtId="3" fontId="3" fillId="0" borderId="13" xfId="0" applyNumberFormat="1" applyFont="1" applyBorder="1" applyAlignment="1">
      <alignment horizontal="center" vertical="center" wrapText="1"/>
    </xf>
    <xf numFmtId="0" fontId="4" fillId="7" borderId="13" xfId="0" applyFont="1" applyFill="1" applyBorder="1" applyAlignment="1">
      <alignment horizontal="center" vertical="center" wrapText="1"/>
    </xf>
    <xf numFmtId="0" fontId="4" fillId="7" borderId="13" xfId="0" applyFont="1" applyFill="1" applyBorder="1" applyAlignment="1" applyProtection="1">
      <alignment horizontal="center" vertical="center" wrapText="1"/>
      <protection locked="0"/>
    </xf>
    <xf numFmtId="0" fontId="4" fillId="6" borderId="13" xfId="0" applyFont="1" applyFill="1" applyBorder="1" applyAlignment="1" applyProtection="1">
      <alignment horizontal="center" vertical="center" wrapText="1"/>
      <protection locked="0"/>
    </xf>
    <xf numFmtId="0" fontId="4" fillId="6" borderId="13" xfId="0" applyFont="1" applyFill="1" applyBorder="1" applyAlignment="1" applyProtection="1">
      <alignment horizontal="center" vertical="center" wrapText="1"/>
      <protection hidden="1"/>
    </xf>
    <xf numFmtId="44" fontId="3" fillId="6" borderId="13" xfId="1" applyFont="1" applyFill="1" applyBorder="1" applyAlignment="1" applyProtection="1">
      <alignment horizontal="center" vertical="center" wrapText="1"/>
      <protection hidden="1"/>
    </xf>
    <xf numFmtId="0" fontId="3" fillId="6" borderId="13" xfId="0" applyFont="1" applyFill="1" applyBorder="1" applyAlignment="1" applyProtection="1">
      <alignment horizontal="center" vertical="center" wrapText="1"/>
      <protection hidden="1"/>
    </xf>
    <xf numFmtId="0" fontId="4" fillId="6" borderId="13" xfId="0" applyFont="1" applyFill="1" applyBorder="1" applyAlignment="1">
      <alignment horizontal="center" vertical="center" wrapText="1"/>
    </xf>
    <xf numFmtId="44" fontId="3" fillId="6" borderId="13" xfId="1" applyFont="1" applyFill="1" applyBorder="1" applyAlignment="1">
      <alignment horizontal="center" vertical="center" wrapText="1"/>
    </xf>
    <xf numFmtId="3" fontId="3" fillId="6" borderId="13" xfId="0" applyNumberFormat="1" applyFont="1" applyFill="1" applyBorder="1" applyAlignment="1">
      <alignment horizontal="center" vertical="center" wrapText="1"/>
    </xf>
    <xf numFmtId="0" fontId="3" fillId="6" borderId="4"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6" borderId="14" xfId="0" applyFont="1" applyFill="1" applyBorder="1" applyAlignment="1">
      <alignment horizontal="center" vertical="center" wrapText="1"/>
    </xf>
    <xf numFmtId="3" fontId="9" fillId="0" borderId="13" xfId="0" applyNumberFormat="1" applyFont="1" applyBorder="1" applyAlignment="1">
      <alignment horizontal="center" vertical="center" wrapText="1"/>
    </xf>
    <xf numFmtId="14" fontId="3" fillId="6" borderId="13" xfId="0" applyNumberFormat="1" applyFont="1" applyFill="1" applyBorder="1" applyAlignment="1">
      <alignment horizontal="center" vertical="center" wrapText="1"/>
    </xf>
    <xf numFmtId="0" fontId="10" fillId="0" borderId="13" xfId="0" applyFont="1" applyBorder="1" applyAlignment="1" applyProtection="1">
      <alignment vertical="top" wrapText="1"/>
      <protection locked="0"/>
    </xf>
    <xf numFmtId="0" fontId="3" fillId="6" borderId="12" xfId="0" applyFont="1" applyFill="1" applyBorder="1" applyAlignment="1" applyProtection="1">
      <alignment horizontal="center" vertical="center"/>
      <protection hidden="1"/>
    </xf>
    <xf numFmtId="0" fontId="3" fillId="8" borderId="13" xfId="0" applyFont="1" applyFill="1" applyBorder="1" applyAlignment="1">
      <alignment horizontal="center" vertical="center" wrapText="1"/>
    </xf>
    <xf numFmtId="0" fontId="3" fillId="9" borderId="15" xfId="0" applyFont="1" applyFill="1" applyBorder="1" applyAlignment="1" applyProtection="1">
      <alignment horizontal="center" vertical="center" wrapText="1"/>
      <protection hidden="1"/>
    </xf>
    <xf numFmtId="44" fontId="3" fillId="9" borderId="15" xfId="1" applyFont="1" applyFill="1" applyBorder="1" applyAlignment="1" applyProtection="1">
      <alignment horizontal="center" vertical="center" wrapText="1"/>
      <protection hidden="1"/>
    </xf>
    <xf numFmtId="14" fontId="3" fillId="6" borderId="4" xfId="0" applyNumberFormat="1" applyFont="1" applyFill="1" applyBorder="1" applyAlignment="1">
      <alignment horizontal="center" vertical="center" wrapText="1"/>
    </xf>
    <xf numFmtId="44" fontId="3" fillId="6" borderId="4" xfId="1" applyFont="1" applyFill="1" applyBorder="1" applyAlignment="1">
      <alignment horizontal="center" vertical="center" wrapText="1"/>
    </xf>
    <xf numFmtId="0" fontId="4" fillId="0" borderId="13" xfId="0" applyFont="1" applyBorder="1" applyAlignment="1">
      <alignment horizontal="center" vertical="center" wrapText="1"/>
    </xf>
    <xf numFmtId="44" fontId="11" fillId="6" borderId="13" xfId="1" applyFont="1" applyFill="1" applyBorder="1" applyAlignment="1">
      <alignment horizontal="center" vertical="center" wrapText="1"/>
    </xf>
    <xf numFmtId="0" fontId="3" fillId="6" borderId="16" xfId="0" applyFont="1" applyFill="1" applyBorder="1" applyAlignment="1">
      <alignment horizontal="center" vertical="center" wrapText="1"/>
    </xf>
    <xf numFmtId="0" fontId="8" fillId="0" borderId="17" xfId="0" applyFont="1" applyBorder="1" applyAlignment="1">
      <alignment horizontal="center" vertical="center" wrapText="1"/>
    </xf>
    <xf numFmtId="0" fontId="8" fillId="6" borderId="18" xfId="0" applyFont="1" applyFill="1" applyBorder="1" applyAlignment="1">
      <alignment horizontal="center" vertical="center" wrapText="1"/>
    </xf>
    <xf numFmtId="0" fontId="3" fillId="6" borderId="18" xfId="0" applyFont="1" applyFill="1" applyBorder="1" applyAlignment="1">
      <alignment horizontal="center" vertical="center" wrapText="1"/>
    </xf>
    <xf numFmtId="0" fontId="8" fillId="0" borderId="18" xfId="0" applyFont="1" applyBorder="1" applyAlignment="1">
      <alignment horizontal="center" vertical="center" wrapText="1"/>
    </xf>
    <xf numFmtId="44" fontId="8" fillId="0" borderId="17" xfId="1" applyFont="1" applyFill="1" applyBorder="1" applyAlignment="1">
      <alignment horizontal="center" vertical="center" wrapText="1"/>
    </xf>
    <xf numFmtId="44" fontId="8" fillId="0" borderId="18" xfId="1" applyFont="1" applyBorder="1" applyAlignment="1">
      <alignment horizontal="center" vertical="center" wrapText="1"/>
    </xf>
    <xf numFmtId="0" fontId="3" fillId="7" borderId="13" xfId="0" applyFont="1" applyFill="1" applyBorder="1" applyAlignment="1">
      <alignment horizontal="center" vertical="center" wrapText="1"/>
    </xf>
    <xf numFmtId="0" fontId="8" fillId="0" borderId="19" xfId="0" applyFont="1" applyBorder="1" applyAlignment="1">
      <alignment horizontal="center" vertical="center" wrapText="1"/>
    </xf>
    <xf numFmtId="0" fontId="8" fillId="6" borderId="20"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8" fillId="0" borderId="20" xfId="0" applyFont="1" applyBorder="1" applyAlignment="1">
      <alignment horizontal="center" vertical="center" wrapText="1"/>
    </xf>
    <xf numFmtId="44" fontId="8" fillId="0" borderId="19" xfId="1" applyFont="1" applyFill="1" applyBorder="1" applyAlignment="1">
      <alignment horizontal="center" vertical="center" wrapText="1"/>
    </xf>
    <xf numFmtId="44" fontId="8" fillId="0" borderId="20" xfId="1" applyFont="1" applyBorder="1" applyAlignment="1">
      <alignment horizontal="center" vertical="center" wrapText="1"/>
    </xf>
    <xf numFmtId="0" fontId="8" fillId="0" borderId="21" xfId="0" applyFont="1" applyBorder="1" applyAlignment="1">
      <alignment horizontal="center" vertical="center" wrapText="1"/>
    </xf>
    <xf numFmtId="0" fontId="10" fillId="0" borderId="13" xfId="0" applyFont="1" applyBorder="1" applyAlignment="1">
      <alignment horizontal="center" vertical="center" wrapText="1"/>
    </xf>
    <xf numFmtId="44" fontId="8" fillId="0" borderId="19" xfId="1" applyFont="1" applyBorder="1" applyAlignment="1">
      <alignment horizontal="center" vertical="center" wrapText="1"/>
    </xf>
    <xf numFmtId="165" fontId="4" fillId="6" borderId="13" xfId="0" applyNumberFormat="1" applyFont="1" applyFill="1" applyBorder="1" applyAlignment="1" applyProtection="1">
      <alignment horizontal="center" vertical="center" wrapText="1"/>
      <protection locked="0"/>
    </xf>
    <xf numFmtId="3" fontId="8" fillId="6" borderId="13" xfId="0" applyNumberFormat="1" applyFont="1" applyFill="1" applyBorder="1" applyAlignment="1" applyProtection="1">
      <alignment horizontal="center" vertical="center" wrapText="1"/>
      <protection locked="0"/>
    </xf>
    <xf numFmtId="0" fontId="8" fillId="6" borderId="13" xfId="0" applyFont="1" applyFill="1" applyBorder="1" applyAlignment="1" applyProtection="1">
      <alignment horizontal="center" vertical="center" wrapText="1"/>
      <protection hidden="1"/>
    </xf>
    <xf numFmtId="44" fontId="8" fillId="6" borderId="13" xfId="1" applyFont="1" applyFill="1" applyBorder="1" applyAlignment="1">
      <alignment horizontal="center" vertical="center"/>
    </xf>
    <xf numFmtId="0" fontId="4" fillId="0" borderId="13" xfId="0" applyFont="1" applyFill="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hidden="1"/>
    </xf>
    <xf numFmtId="0" fontId="4" fillId="0" borderId="13" xfId="0" applyFont="1" applyFill="1" applyBorder="1" applyAlignment="1">
      <alignment horizontal="center" vertical="center" wrapText="1"/>
    </xf>
    <xf numFmtId="165" fontId="8" fillId="6" borderId="13" xfId="0" applyNumberFormat="1" applyFont="1" applyFill="1" applyBorder="1" applyAlignment="1" applyProtection="1">
      <alignment horizontal="center" vertical="center" wrapText="1"/>
      <protection locked="0"/>
    </xf>
    <xf numFmtId="44" fontId="3" fillId="6" borderId="13" xfId="1" applyFont="1" applyFill="1" applyBorder="1" applyAlignment="1">
      <alignment horizontal="center" vertical="center" readingOrder="1"/>
    </xf>
    <xf numFmtId="3" fontId="3" fillId="6" borderId="13" xfId="0" applyNumberFormat="1" applyFont="1" applyFill="1" applyBorder="1" applyAlignment="1">
      <alignment horizontal="center" vertical="center" wrapText="1" readingOrder="1"/>
    </xf>
    <xf numFmtId="0" fontId="4" fillId="0" borderId="13" xfId="0" applyFont="1" applyBorder="1" applyAlignment="1" applyProtection="1">
      <alignment vertical="center"/>
      <protection hidden="1"/>
    </xf>
    <xf numFmtId="0" fontId="4" fillId="0" borderId="13" xfId="0" applyFont="1" applyFill="1" applyBorder="1" applyAlignment="1" applyProtection="1">
      <alignment horizontal="center" vertical="center" wrapText="1"/>
      <protection hidden="1"/>
    </xf>
    <xf numFmtId="0" fontId="4" fillId="0" borderId="13" xfId="0" applyFont="1" applyBorder="1" applyAlignment="1" applyProtection="1">
      <alignment horizontal="center" vertical="center" wrapText="1"/>
      <protection hidden="1"/>
    </xf>
    <xf numFmtId="3" fontId="4" fillId="0" borderId="13" xfId="0" applyNumberFormat="1" applyFont="1" applyBorder="1" applyAlignment="1" applyProtection="1">
      <alignment horizontal="center" vertical="center" wrapText="1"/>
      <protection locked="0"/>
    </xf>
    <xf numFmtId="0" fontId="4" fillId="0" borderId="13" xfId="0" applyFont="1" applyBorder="1" applyAlignment="1" applyProtection="1">
      <alignment horizontal="center" vertical="center"/>
      <protection hidden="1"/>
    </xf>
    <xf numFmtId="0" fontId="3" fillId="0" borderId="13" xfId="0" applyFont="1" applyFill="1" applyBorder="1" applyAlignment="1" applyProtection="1">
      <alignment horizontal="center" vertical="center" wrapText="1"/>
      <protection hidden="1"/>
    </xf>
    <xf numFmtId="14" fontId="8" fillId="6" borderId="13" xfId="0" applyNumberFormat="1" applyFont="1" applyFill="1" applyBorder="1" applyAlignment="1">
      <alignment horizontal="center" vertical="center" wrapText="1"/>
    </xf>
    <xf numFmtId="0" fontId="4" fillId="0" borderId="23" xfId="2" applyFont="1" applyFill="1" applyBorder="1" applyAlignment="1">
      <alignment horizontal="center" vertical="center" wrapText="1"/>
    </xf>
    <xf numFmtId="44" fontId="4" fillId="6" borderId="13" xfId="1" applyFont="1" applyFill="1" applyBorder="1" applyAlignment="1">
      <alignment horizontal="center" vertical="center" wrapText="1"/>
    </xf>
    <xf numFmtId="3" fontId="3" fillId="3" borderId="13" xfId="0" applyNumberFormat="1" applyFont="1" applyFill="1" applyBorder="1" applyAlignment="1">
      <alignment horizontal="center" vertical="center" wrapText="1"/>
    </xf>
    <xf numFmtId="0" fontId="13" fillId="6" borderId="13" xfId="0" applyFont="1" applyFill="1" applyBorder="1" applyAlignment="1">
      <alignment horizontal="center" vertical="center" wrapText="1"/>
    </xf>
    <xf numFmtId="0" fontId="8" fillId="6" borderId="19" xfId="2" applyFont="1" applyFill="1" applyBorder="1" applyAlignment="1">
      <alignment horizontal="center" vertical="center" wrapText="1"/>
    </xf>
    <xf numFmtId="0" fontId="8" fillId="0" borderId="19" xfId="2" applyFont="1" applyFill="1" applyBorder="1" applyAlignment="1">
      <alignment horizontal="center" vertical="center" wrapText="1"/>
    </xf>
    <xf numFmtId="0" fontId="3" fillId="6" borderId="20" xfId="2" applyFont="1" applyFill="1" applyBorder="1" applyAlignment="1">
      <alignment horizontal="center" vertical="center" wrapText="1"/>
    </xf>
    <xf numFmtId="0" fontId="8" fillId="0" borderId="20" xfId="2" applyFont="1" applyFill="1" applyBorder="1" applyAlignment="1">
      <alignment horizontal="center" vertical="center" wrapText="1"/>
    </xf>
    <xf numFmtId="44" fontId="8" fillId="0" borderId="20" xfId="1" applyFont="1" applyFill="1" applyBorder="1" applyAlignment="1">
      <alignment horizontal="center" vertical="center" wrapText="1"/>
    </xf>
    <xf numFmtId="0" fontId="3" fillId="6" borderId="11" xfId="0" applyFont="1" applyFill="1" applyBorder="1" applyAlignment="1">
      <alignment vertical="center" wrapText="1"/>
    </xf>
    <xf numFmtId="0" fontId="3" fillId="0" borderId="24" xfId="2" applyFont="1" applyFill="1" applyBorder="1" applyAlignment="1">
      <alignment horizontal="center" vertical="center" wrapText="1"/>
    </xf>
    <xf numFmtId="0" fontId="8" fillId="6" borderId="20" xfId="2" applyFont="1" applyFill="1" applyBorder="1" applyAlignment="1">
      <alignment horizontal="center" vertical="center" wrapText="1"/>
    </xf>
    <xf numFmtId="0" fontId="3" fillId="0" borderId="25" xfId="2"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3" fontId="4" fillId="6" borderId="13" xfId="0" applyNumberFormat="1"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0" borderId="13" xfId="2" applyFont="1" applyFill="1" applyBorder="1" applyAlignment="1">
      <alignment horizontal="center" vertical="center" wrapText="1"/>
    </xf>
    <xf numFmtId="0" fontId="4" fillId="6" borderId="19" xfId="2" applyFont="1" applyFill="1" applyBorder="1" applyAlignment="1">
      <alignment horizontal="center" vertical="center" wrapText="1"/>
    </xf>
    <xf numFmtId="0" fontId="3" fillId="9" borderId="4" xfId="0" applyFont="1" applyFill="1" applyBorder="1" applyAlignment="1">
      <alignment horizontal="center" vertical="center" wrapText="1"/>
    </xf>
    <xf numFmtId="0" fontId="8" fillId="0" borderId="12" xfId="2" applyFont="1" applyFill="1" applyBorder="1" applyAlignment="1">
      <alignment horizontal="center" vertical="center" wrapText="1"/>
    </xf>
    <xf numFmtId="0" fontId="4" fillId="0" borderId="12" xfId="2" applyFont="1" applyFill="1" applyBorder="1" applyAlignment="1">
      <alignment horizontal="center" vertical="center" wrapText="1"/>
    </xf>
    <xf numFmtId="0" fontId="3" fillId="6" borderId="19" xfId="2" applyFont="1" applyFill="1" applyBorder="1" applyAlignment="1">
      <alignment horizontal="center" vertical="center" wrapText="1"/>
    </xf>
    <xf numFmtId="0" fontId="8" fillId="0" borderId="23" xfId="2" applyFont="1" applyFill="1" applyBorder="1" applyAlignment="1">
      <alignment horizontal="center" vertical="center" wrapText="1"/>
    </xf>
    <xf numFmtId="0" fontId="8" fillId="0" borderId="26" xfId="2" applyFont="1" applyFill="1" applyBorder="1" applyAlignment="1">
      <alignment horizontal="center" vertical="center" wrapText="1"/>
    </xf>
    <xf numFmtId="0" fontId="8" fillId="6" borderId="4" xfId="0" applyFont="1" applyFill="1" applyBorder="1" applyAlignment="1">
      <alignment horizontal="center" vertical="center" wrapText="1"/>
    </xf>
    <xf numFmtId="0" fontId="4" fillId="6" borderId="29" xfId="0" applyFont="1" applyFill="1" applyBorder="1" applyAlignment="1">
      <alignment horizontal="center" vertical="center" wrapText="1"/>
    </xf>
    <xf numFmtId="0" fontId="8" fillId="0" borderId="31" xfId="2" applyFont="1" applyFill="1" applyBorder="1" applyAlignment="1">
      <alignment horizontal="center" vertical="center" wrapText="1"/>
    </xf>
    <xf numFmtId="0" fontId="8" fillId="0" borderId="32" xfId="0" applyFont="1" applyBorder="1" applyAlignment="1">
      <alignment horizontal="center" vertical="center" wrapText="1"/>
    </xf>
    <xf numFmtId="0" fontId="4" fillId="6" borderId="20" xfId="2" applyFont="1" applyFill="1" applyBorder="1" applyAlignment="1">
      <alignment horizontal="center" vertical="center" wrapText="1"/>
    </xf>
    <xf numFmtId="0" fontId="6" fillId="5" borderId="13" xfId="0" applyFont="1" applyFill="1" applyBorder="1" applyAlignment="1" applyProtection="1">
      <alignment horizontal="center" vertical="center" wrapText="1"/>
      <protection hidden="1"/>
    </xf>
    <xf numFmtId="0" fontId="8" fillId="0" borderId="13" xfId="2" applyFont="1" applyFill="1" applyBorder="1" applyAlignment="1">
      <alignment horizontal="center" vertical="center" wrapText="1"/>
    </xf>
    <xf numFmtId="0" fontId="8" fillId="6" borderId="13" xfId="2" applyFont="1" applyFill="1" applyBorder="1" applyAlignment="1">
      <alignment horizontal="center" vertical="center" wrapText="1"/>
    </xf>
    <xf numFmtId="0" fontId="3" fillId="6" borderId="13" xfId="2" applyFont="1" applyFill="1" applyBorder="1" applyAlignment="1">
      <alignment horizontal="center" vertical="center" wrapText="1"/>
    </xf>
    <xf numFmtId="0" fontId="4" fillId="6" borderId="11" xfId="0" applyFont="1" applyFill="1" applyBorder="1" applyAlignment="1">
      <alignment horizontal="center" vertical="center" wrapText="1"/>
    </xf>
    <xf numFmtId="0" fontId="8" fillId="6" borderId="31" xfId="2" applyFont="1" applyFill="1" applyBorder="1" applyAlignment="1">
      <alignment horizontal="center" vertical="center" wrapText="1"/>
    </xf>
    <xf numFmtId="0" fontId="3" fillId="6" borderId="31" xfId="2" applyFont="1" applyFill="1" applyBorder="1" applyAlignment="1">
      <alignment horizontal="center" vertical="center" wrapText="1"/>
    </xf>
    <xf numFmtId="3" fontId="4" fillId="0" borderId="11" xfId="0" applyNumberFormat="1" applyFont="1" applyBorder="1" applyAlignment="1" applyProtection="1">
      <alignment horizontal="center" vertical="center" wrapText="1"/>
      <protection locked="0"/>
    </xf>
    <xf numFmtId="3" fontId="9" fillId="6" borderId="13"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8" fillId="6" borderId="33" xfId="2" applyFont="1" applyFill="1" applyBorder="1" applyAlignment="1">
      <alignment horizontal="center" vertical="center" wrapText="1"/>
    </xf>
    <xf numFmtId="0" fontId="8" fillId="0" borderId="34" xfId="2" applyFont="1" applyFill="1" applyBorder="1" applyAlignment="1">
      <alignment horizontal="center" vertical="center" wrapText="1"/>
    </xf>
    <xf numFmtId="0" fontId="3" fillId="6" borderId="13" xfId="0" applyFont="1" applyFill="1" applyBorder="1" applyAlignment="1" applyProtection="1">
      <alignment horizontal="center" vertical="center"/>
      <protection hidden="1"/>
    </xf>
    <xf numFmtId="44" fontId="4" fillId="6" borderId="19" xfId="1" applyFont="1" applyFill="1" applyBorder="1" applyAlignment="1">
      <alignment horizontal="center" vertical="center" wrapText="1"/>
    </xf>
    <xf numFmtId="0" fontId="4" fillId="6" borderId="13" xfId="2" applyFont="1" applyFill="1" applyBorder="1" applyAlignment="1">
      <alignment horizontal="center" vertical="center" wrapText="1"/>
    </xf>
    <xf numFmtId="0" fontId="4" fillId="6" borderId="12" xfId="0" applyNumberFormat="1" applyFont="1" applyFill="1" applyBorder="1" applyAlignment="1" applyProtection="1">
      <alignment horizontal="center" vertical="center" wrapText="1"/>
      <protection locked="0"/>
    </xf>
    <xf numFmtId="14" fontId="4" fillId="6" borderId="13" xfId="0" applyNumberFormat="1" applyFont="1" applyFill="1" applyBorder="1" applyAlignment="1">
      <alignment horizontal="center" vertical="center" wrapText="1"/>
    </xf>
    <xf numFmtId="0" fontId="3" fillId="6" borderId="13" xfId="0" applyFont="1" applyFill="1" applyBorder="1" applyAlignment="1">
      <alignment horizontal="center" vertical="center" wrapText="1" readingOrder="1"/>
    </xf>
    <xf numFmtId="0" fontId="3" fillId="11" borderId="13" xfId="0" applyFont="1" applyFill="1" applyBorder="1" applyAlignment="1" applyProtection="1">
      <alignment horizontal="center" vertical="center" wrapText="1"/>
      <protection hidden="1"/>
    </xf>
    <xf numFmtId="0" fontId="3" fillId="3" borderId="13" xfId="0" applyFont="1" applyFill="1" applyBorder="1" applyAlignment="1">
      <alignment horizontal="center" vertical="center" wrapText="1"/>
    </xf>
    <xf numFmtId="0" fontId="0" fillId="0" borderId="13" xfId="0" applyNumberFormat="1" applyFont="1" applyFill="1" applyBorder="1" applyAlignment="1" applyProtection="1">
      <alignment horizontal="center" vertical="center" wrapText="1"/>
      <protection locked="0"/>
    </xf>
    <xf numFmtId="0" fontId="14" fillId="0" borderId="13" xfId="0" applyFont="1" applyBorder="1" applyAlignment="1">
      <alignment horizontal="justify" vertical="center" wrapText="1"/>
    </xf>
    <xf numFmtId="44" fontId="3" fillId="6" borderId="13" xfId="1" applyFont="1" applyFill="1" applyBorder="1" applyAlignment="1">
      <alignment vertical="center" wrapText="1"/>
    </xf>
    <xf numFmtId="0" fontId="0" fillId="0" borderId="13" xfId="0" applyNumberFormat="1" applyFont="1" applyFill="1" applyBorder="1" applyAlignment="1" applyProtection="1">
      <alignment horizontal="center" vertical="center"/>
      <protection locked="0"/>
    </xf>
    <xf numFmtId="0" fontId="15" fillId="0" borderId="11" xfId="0" applyFont="1" applyFill="1" applyBorder="1" applyAlignment="1">
      <alignment horizontal="justify" vertical="center" wrapText="1"/>
    </xf>
    <xf numFmtId="0" fontId="3" fillId="12" borderId="13" xfId="0" applyFont="1" applyFill="1" applyBorder="1" applyAlignment="1" applyProtection="1">
      <alignment horizontal="center" vertical="center" wrapText="1"/>
      <protection hidden="1"/>
    </xf>
    <xf numFmtId="0" fontId="3" fillId="13" borderId="13" xfId="0" applyFont="1" applyFill="1" applyBorder="1" applyAlignment="1" applyProtection="1">
      <alignment horizontal="center" vertical="center" wrapText="1"/>
      <protection hidden="1"/>
    </xf>
    <xf numFmtId="0" fontId="3" fillId="6" borderId="13" xfId="0" applyFont="1" applyFill="1" applyBorder="1" applyAlignment="1">
      <alignment horizontal="center" vertical="center"/>
    </xf>
    <xf numFmtId="0" fontId="10" fillId="6" borderId="13" xfId="0" applyFont="1" applyFill="1" applyBorder="1" applyAlignment="1">
      <alignment horizontal="center" vertical="center" wrapText="1" readingOrder="1"/>
    </xf>
    <xf numFmtId="0" fontId="4" fillId="6" borderId="13" xfId="0" applyNumberFormat="1" applyFont="1" applyFill="1" applyBorder="1" applyAlignment="1" applyProtection="1">
      <alignment horizontal="center" vertical="center" wrapText="1"/>
      <protection locked="0"/>
    </xf>
    <xf numFmtId="3" fontId="4" fillId="6" borderId="13" xfId="0" applyNumberFormat="1" applyFont="1" applyFill="1" applyBorder="1" applyAlignment="1" applyProtection="1">
      <alignment horizontal="center" vertical="center" wrapText="1"/>
      <protection locked="0"/>
    </xf>
    <xf numFmtId="44" fontId="4" fillId="6" borderId="13" xfId="1" applyFont="1" applyFill="1" applyBorder="1" applyAlignment="1">
      <alignment horizontal="center" vertical="center"/>
    </xf>
    <xf numFmtId="0" fontId="4" fillId="6" borderId="13" xfId="0" applyFont="1" applyFill="1" applyBorder="1" applyAlignment="1" applyProtection="1">
      <alignment horizontal="center" vertical="center"/>
      <protection hidden="1"/>
    </xf>
    <xf numFmtId="0" fontId="13" fillId="6" borderId="1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xf numFmtId="44" fontId="3" fillId="0" borderId="0" xfId="1" applyFont="1" applyFill="1" applyBorder="1" applyAlignment="1">
      <alignment horizontal="center" vertical="center"/>
    </xf>
    <xf numFmtId="0" fontId="4" fillId="0" borderId="0" xfId="0" applyFont="1" applyFill="1" applyBorder="1" applyAlignment="1">
      <alignment wrapText="1"/>
    </xf>
    <xf numFmtId="0" fontId="3" fillId="6" borderId="4"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5" fillId="7" borderId="1" xfId="0" applyFont="1" applyFill="1" applyBorder="1" applyAlignment="1" applyProtection="1">
      <alignment horizontal="center" vertical="center"/>
      <protection hidden="1"/>
    </xf>
    <xf numFmtId="0" fontId="5" fillId="7" borderId="2" xfId="0" applyFont="1" applyFill="1" applyBorder="1" applyAlignment="1" applyProtection="1">
      <alignment horizontal="center" vertical="center"/>
      <protection hidden="1"/>
    </xf>
    <xf numFmtId="44" fontId="3" fillId="6" borderId="4" xfId="1" applyFont="1" applyFill="1" applyBorder="1" applyAlignment="1">
      <alignment horizontal="center" vertical="center" wrapText="1"/>
    </xf>
    <xf numFmtId="44" fontId="3" fillId="6" borderId="11" xfId="1" applyFont="1" applyFill="1" applyBorder="1" applyAlignment="1">
      <alignment horizontal="center" vertical="center" wrapText="1"/>
    </xf>
    <xf numFmtId="3" fontId="3" fillId="6" borderId="4" xfId="0" applyNumberFormat="1" applyFont="1" applyFill="1" applyBorder="1" applyAlignment="1">
      <alignment horizontal="center" vertical="center" wrapText="1"/>
    </xf>
    <xf numFmtId="3" fontId="3" fillId="6" borderId="11" xfId="0" applyNumberFormat="1" applyFont="1" applyFill="1" applyBorder="1" applyAlignment="1">
      <alignment horizontal="center" vertical="center" wrapText="1"/>
    </xf>
    <xf numFmtId="0" fontId="6" fillId="5" borderId="4" xfId="0" applyFont="1" applyFill="1" applyBorder="1" applyAlignment="1" applyProtection="1">
      <alignment horizontal="center" vertical="center" wrapText="1"/>
      <protection hidden="1"/>
    </xf>
    <xf numFmtId="0" fontId="6" fillId="5" borderId="11" xfId="0" applyFont="1" applyFill="1" applyBorder="1" applyAlignment="1" applyProtection="1">
      <alignment horizontal="center" vertical="center" wrapText="1"/>
      <protection hidden="1"/>
    </xf>
    <xf numFmtId="0" fontId="0" fillId="0" borderId="4" xfId="0" applyNumberFormat="1" applyFont="1" applyFill="1" applyBorder="1" applyAlignment="1" applyProtection="1">
      <alignment horizontal="center" vertical="center"/>
      <protection locked="0"/>
    </xf>
    <xf numFmtId="0" fontId="0" fillId="0" borderId="11" xfId="0" applyNumberFormat="1" applyFont="1" applyFill="1" applyBorder="1" applyAlignment="1" applyProtection="1">
      <alignment horizontal="center" vertical="center"/>
      <protection locked="0"/>
    </xf>
    <xf numFmtId="0" fontId="3" fillId="6" borderId="4" xfId="0" applyFont="1" applyFill="1" applyBorder="1" applyAlignment="1">
      <alignment horizontal="center" vertical="center" wrapText="1" readingOrder="1"/>
    </xf>
    <xf numFmtId="0" fontId="3" fillId="6" borderId="11" xfId="0" applyFont="1" applyFill="1" applyBorder="1" applyAlignment="1">
      <alignment horizontal="center" vertical="center" wrapText="1" readingOrder="1"/>
    </xf>
    <xf numFmtId="14" fontId="3" fillId="6" borderId="4" xfId="0" applyNumberFormat="1" applyFont="1" applyFill="1" applyBorder="1" applyAlignment="1">
      <alignment horizontal="center" vertical="center" wrapText="1"/>
    </xf>
    <xf numFmtId="14" fontId="3" fillId="6" borderId="11" xfId="0" applyNumberFormat="1"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3" fillId="0" borderId="4" xfId="2" applyFont="1" applyFill="1" applyBorder="1" applyAlignment="1">
      <alignment horizontal="center" vertical="center" wrapText="1"/>
    </xf>
    <xf numFmtId="0" fontId="3" fillId="0" borderId="11" xfId="2" applyFont="1" applyFill="1" applyBorder="1" applyAlignment="1">
      <alignment horizontal="center" vertical="center" wrapText="1"/>
    </xf>
    <xf numFmtId="0" fontId="8" fillId="0" borderId="13" xfId="2" applyFont="1" applyFill="1" applyBorder="1" applyAlignment="1">
      <alignment horizontal="center" vertical="center" wrapText="1"/>
    </xf>
    <xf numFmtId="0" fontId="8" fillId="6" borderId="13"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8" fillId="0" borderId="27" xfId="2" applyFont="1" applyFill="1" applyBorder="1" applyAlignment="1">
      <alignment horizontal="center" vertical="center" wrapText="1"/>
    </xf>
    <xf numFmtId="0" fontId="8" fillId="0" borderId="22" xfId="2" applyFont="1" applyFill="1" applyBorder="1" applyAlignment="1">
      <alignment horizontal="center" vertical="center" wrapText="1"/>
    </xf>
    <xf numFmtId="0" fontId="4" fillId="6" borderId="4" xfId="0" applyFont="1" applyFill="1" applyBorder="1" applyAlignment="1" applyProtection="1">
      <alignment horizontal="center" vertical="center" wrapText="1"/>
      <protection hidden="1"/>
    </xf>
    <xf numFmtId="0" fontId="4" fillId="6" borderId="11" xfId="0" applyFont="1" applyFill="1" applyBorder="1" applyAlignment="1" applyProtection="1">
      <alignment horizontal="center" vertical="center" wrapText="1"/>
      <protection hidden="1"/>
    </xf>
    <xf numFmtId="0" fontId="4" fillId="6" borderId="28" xfId="2" applyFont="1" applyFill="1" applyBorder="1" applyAlignment="1">
      <alignment horizontal="center" vertical="center" wrapText="1"/>
    </xf>
    <xf numFmtId="0" fontId="4" fillId="6" borderId="30" xfId="2" applyFont="1" applyFill="1" applyBorder="1" applyAlignment="1">
      <alignment horizontal="center" vertical="center" wrapText="1"/>
    </xf>
    <xf numFmtId="165" fontId="8" fillId="6" borderId="4" xfId="0" applyNumberFormat="1" applyFont="1" applyFill="1" applyBorder="1" applyAlignment="1" applyProtection="1">
      <alignment horizontal="center" vertical="center" wrapText="1"/>
      <protection locked="0"/>
    </xf>
    <xf numFmtId="165" fontId="8" fillId="6" borderId="11" xfId="0" applyNumberFormat="1" applyFont="1" applyFill="1" applyBorder="1" applyAlignment="1" applyProtection="1">
      <alignment horizontal="center" vertical="center" wrapText="1"/>
      <protection locked="0"/>
    </xf>
    <xf numFmtId="0" fontId="13" fillId="6" borderId="4"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10" borderId="4" xfId="0" applyFont="1" applyFill="1" applyBorder="1" applyAlignment="1">
      <alignment horizontal="center" vertical="center" wrapText="1"/>
    </xf>
    <xf numFmtId="0" fontId="13" fillId="10" borderId="6" xfId="0" applyFont="1" applyFill="1" applyBorder="1" applyAlignment="1">
      <alignment horizontal="center" vertical="center" wrapText="1"/>
    </xf>
    <xf numFmtId="0" fontId="13" fillId="10" borderId="11"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8" fillId="6" borderId="4" xfId="0" applyFont="1" applyFill="1" applyBorder="1" applyAlignment="1" applyProtection="1">
      <alignment horizontal="center" vertical="center" wrapText="1"/>
      <protection hidden="1"/>
    </xf>
    <xf numFmtId="0" fontId="8" fillId="6" borderId="6" xfId="0" applyFont="1" applyFill="1" applyBorder="1" applyAlignment="1" applyProtection="1">
      <alignment horizontal="center" vertical="center" wrapText="1"/>
      <protection hidden="1"/>
    </xf>
    <xf numFmtId="0" fontId="8" fillId="6" borderId="22" xfId="0" applyFont="1" applyFill="1" applyBorder="1" applyAlignment="1" applyProtection="1">
      <alignment horizontal="center" vertical="center" wrapText="1"/>
      <protection hidden="1"/>
    </xf>
    <xf numFmtId="0" fontId="8" fillId="6" borderId="6" xfId="0" applyFont="1" applyFill="1" applyBorder="1" applyAlignment="1">
      <alignment horizontal="center" vertical="center" wrapText="1"/>
    </xf>
    <xf numFmtId="0" fontId="3" fillId="6" borderId="4" xfId="0" applyFont="1" applyFill="1" applyBorder="1" applyAlignment="1" applyProtection="1">
      <alignment horizontal="center" vertical="center" wrapText="1"/>
      <protection hidden="1"/>
    </xf>
    <xf numFmtId="0" fontId="3" fillId="6" borderId="11" xfId="0" applyFont="1" applyFill="1" applyBorder="1" applyAlignment="1" applyProtection="1">
      <alignment horizontal="center" vertical="center" wrapText="1"/>
      <protection hidden="1"/>
    </xf>
    <xf numFmtId="0" fontId="6" fillId="5" borderId="6" xfId="0" applyFont="1" applyFill="1" applyBorder="1" applyAlignment="1" applyProtection="1">
      <alignment horizontal="center" vertical="center" wrapText="1"/>
      <protection hidden="1"/>
    </xf>
    <xf numFmtId="0" fontId="8" fillId="6" borderId="4" xfId="0" applyNumberFormat="1" applyFont="1" applyFill="1" applyBorder="1" applyAlignment="1" applyProtection="1">
      <alignment horizontal="center" vertical="center" wrapText="1"/>
      <protection locked="0"/>
    </xf>
    <xf numFmtId="0" fontId="8" fillId="6" borderId="6" xfId="0" applyNumberFormat="1" applyFont="1" applyFill="1" applyBorder="1" applyAlignment="1" applyProtection="1">
      <alignment horizontal="center" vertical="center" wrapText="1"/>
      <protection locked="0"/>
    </xf>
    <xf numFmtId="0" fontId="8" fillId="6" borderId="11" xfId="0" applyNumberFormat="1" applyFont="1" applyFill="1" applyBorder="1" applyAlignment="1" applyProtection="1">
      <alignment horizontal="center" vertical="center" wrapText="1"/>
      <protection locked="0"/>
    </xf>
    <xf numFmtId="0" fontId="4" fillId="6" borderId="6" xfId="0" applyFont="1" applyFill="1" applyBorder="1" applyAlignment="1" applyProtection="1">
      <alignment horizontal="center" vertical="center" wrapText="1"/>
      <protection hidden="1"/>
    </xf>
    <xf numFmtId="3" fontId="4" fillId="0" borderId="4" xfId="0" applyNumberFormat="1" applyFont="1" applyBorder="1" applyAlignment="1" applyProtection="1">
      <alignment horizontal="center" vertical="center" wrapText="1"/>
      <protection locked="0"/>
    </xf>
    <xf numFmtId="3" fontId="4" fillId="0" borderId="6" xfId="0" applyNumberFormat="1" applyFont="1" applyBorder="1" applyAlignment="1" applyProtection="1">
      <alignment horizontal="center" vertical="center" wrapText="1"/>
      <protection locked="0"/>
    </xf>
    <xf numFmtId="3" fontId="4" fillId="0" borderId="11" xfId="0" applyNumberFormat="1" applyFont="1" applyBorder="1" applyAlignment="1" applyProtection="1">
      <alignment horizontal="center" vertical="center" wrapText="1"/>
      <protection locked="0"/>
    </xf>
    <xf numFmtId="14" fontId="8" fillId="6" borderId="4" xfId="0" applyNumberFormat="1" applyFont="1" applyFill="1" applyBorder="1" applyAlignment="1">
      <alignment horizontal="center" vertical="center" wrapText="1"/>
    </xf>
    <xf numFmtId="14" fontId="8" fillId="6" borderId="6" xfId="0" applyNumberFormat="1" applyFont="1" applyFill="1" applyBorder="1" applyAlignment="1">
      <alignment horizontal="center" vertical="center" wrapText="1"/>
    </xf>
    <xf numFmtId="14" fontId="8" fillId="6" borderId="11" xfId="0" applyNumberFormat="1" applyFont="1" applyFill="1" applyBorder="1" applyAlignment="1">
      <alignment horizontal="center" vertical="center" wrapText="1"/>
    </xf>
    <xf numFmtId="3" fontId="8" fillId="6" borderId="4" xfId="0" applyNumberFormat="1" applyFont="1" applyFill="1" applyBorder="1" applyAlignment="1" applyProtection="1">
      <alignment horizontal="center" vertical="center" wrapText="1"/>
      <protection locked="0"/>
    </xf>
    <xf numFmtId="3" fontId="8" fillId="6" borderId="6" xfId="0" applyNumberFormat="1" applyFont="1" applyFill="1" applyBorder="1" applyAlignment="1" applyProtection="1">
      <alignment horizontal="center" vertical="center" wrapText="1"/>
      <protection locked="0"/>
    </xf>
    <xf numFmtId="3" fontId="8" fillId="6" borderId="11" xfId="0" applyNumberFormat="1"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hidden="1"/>
    </xf>
    <xf numFmtId="0" fontId="6" fillId="4" borderId="8" xfId="0" applyFont="1" applyFill="1" applyBorder="1" applyAlignment="1" applyProtection="1">
      <alignment horizontal="center" vertical="center" wrapText="1"/>
      <protection hidden="1"/>
    </xf>
    <xf numFmtId="0" fontId="6" fillId="4" borderId="9" xfId="0" applyFont="1" applyFill="1" applyBorder="1" applyAlignment="1" applyProtection="1">
      <alignment horizontal="center" vertical="center" wrapText="1"/>
      <protection hidden="1"/>
    </xf>
    <xf numFmtId="0" fontId="16" fillId="0" borderId="35" xfId="0" applyFont="1" applyBorder="1" applyAlignment="1" applyProtection="1">
      <alignment vertical="center"/>
      <protection hidden="1"/>
    </xf>
    <xf numFmtId="0" fontId="16" fillId="0" borderId="36" xfId="0" applyFont="1" applyBorder="1" applyAlignment="1" applyProtection="1">
      <alignment vertical="center"/>
      <protection hidden="1"/>
    </xf>
    <xf numFmtId="0" fontId="17" fillId="0" borderId="35" xfId="0" applyFont="1" applyBorder="1" applyAlignment="1" applyProtection="1">
      <alignment horizontal="center" vertical="center" wrapText="1"/>
      <protection hidden="1"/>
    </xf>
    <xf numFmtId="0" fontId="17" fillId="0" borderId="36" xfId="0" applyFont="1" applyBorder="1" applyAlignment="1" applyProtection="1">
      <alignment horizontal="center" vertical="center" wrapText="1"/>
      <protection hidden="1"/>
    </xf>
    <xf numFmtId="0" fontId="16" fillId="0" borderId="37" xfId="0" applyFont="1" applyBorder="1" applyAlignment="1" applyProtection="1">
      <alignment vertical="center"/>
      <protection hidden="1"/>
    </xf>
    <xf numFmtId="0" fontId="16" fillId="0" borderId="0" xfId="0" applyFont="1" applyBorder="1" applyAlignment="1" applyProtection="1">
      <alignment vertical="center"/>
      <protection hidden="1"/>
    </xf>
    <xf numFmtId="0" fontId="17" fillId="0" borderId="37" xfId="0" applyFont="1" applyBorder="1" applyAlignment="1" applyProtection="1">
      <alignment horizontal="center" vertical="center" wrapText="1"/>
      <protection hidden="1"/>
    </xf>
    <xf numFmtId="0" fontId="17" fillId="0" borderId="0" xfId="0" applyFont="1" applyBorder="1" applyAlignment="1" applyProtection="1">
      <alignment horizontal="center" vertical="center" wrapText="1"/>
      <protection hidden="1"/>
    </xf>
    <xf numFmtId="0" fontId="17" fillId="0" borderId="37" xfId="0" applyFont="1" applyBorder="1" applyAlignment="1" applyProtection="1">
      <alignment horizontal="center" vertical="center"/>
      <protection hidden="1"/>
    </xf>
    <xf numFmtId="0" fontId="17" fillId="0" borderId="0" xfId="0" applyFont="1" applyBorder="1" applyAlignment="1" applyProtection="1">
      <alignment horizontal="center" vertical="center"/>
      <protection hidden="1"/>
    </xf>
    <xf numFmtId="0" fontId="17" fillId="0" borderId="35" xfId="0" applyFont="1" applyBorder="1" applyAlignment="1" applyProtection="1">
      <alignment horizontal="center" vertical="center"/>
      <protection hidden="1"/>
    </xf>
    <xf numFmtId="0" fontId="17" fillId="0" borderId="36" xfId="0" applyFont="1" applyBorder="1" applyAlignment="1" applyProtection="1">
      <alignment horizontal="center" vertical="center"/>
      <protection hidden="1"/>
    </xf>
    <xf numFmtId="0" fontId="16" fillId="0" borderId="1" xfId="0" applyFont="1" applyBorder="1" applyAlignment="1" applyProtection="1">
      <alignment vertical="center"/>
      <protection hidden="1"/>
    </xf>
    <xf numFmtId="0" fontId="16" fillId="0" borderId="2" xfId="0" applyFont="1" applyBorder="1" applyAlignment="1" applyProtection="1">
      <alignment vertical="center"/>
      <protection hidden="1"/>
    </xf>
    <xf numFmtId="0" fontId="17" fillId="0" borderId="1" xfId="0" applyFont="1" applyBorder="1" applyAlignment="1" applyProtection="1">
      <alignment horizontal="center" vertical="center"/>
      <protection hidden="1"/>
    </xf>
    <xf numFmtId="0" fontId="17" fillId="0" borderId="2" xfId="0" applyFont="1" applyBorder="1" applyAlignment="1" applyProtection="1">
      <alignment horizontal="center" vertical="center"/>
      <protection hidden="1"/>
    </xf>
    <xf numFmtId="49" fontId="18" fillId="0" borderId="38" xfId="0" applyNumberFormat="1" applyFont="1" applyBorder="1" applyAlignment="1" applyProtection="1">
      <alignment horizontal="center" vertical="center" wrapText="1"/>
      <protection hidden="1"/>
    </xf>
    <xf numFmtId="49" fontId="18" fillId="0" borderId="39" xfId="0" applyNumberFormat="1" applyFont="1" applyBorder="1" applyAlignment="1" applyProtection="1">
      <alignment horizontal="center" vertical="center" wrapText="1"/>
      <protection hidden="1"/>
    </xf>
    <xf numFmtId="49" fontId="18" fillId="0" borderId="40" xfId="0" applyNumberFormat="1" applyFont="1" applyBorder="1" applyAlignment="1" applyProtection="1">
      <alignment horizontal="center" vertical="center" wrapText="1"/>
      <protection hidden="1"/>
    </xf>
  </cellXfs>
  <cellStyles count="3">
    <cellStyle name="Buena" xfId="2" builtinId="26"/>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483394</xdr:colOff>
      <xdr:row>1</xdr:row>
      <xdr:rowOff>40481</xdr:rowOff>
    </xdr:from>
    <xdr:to>
      <xdr:col>2</xdr:col>
      <xdr:colOff>591828</xdr:colOff>
      <xdr:row>6</xdr:row>
      <xdr:rowOff>119857</xdr:rowOff>
    </xdr:to>
    <xdr:pic>
      <xdr:nvPicPr>
        <xdr:cNvPr id="4" name="0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3394" y="230981"/>
          <a:ext cx="1346684" cy="1047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ana%20Correa\Downloads\Plan%20Anual%20de%20Aquisiciones%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SCD_srojas/PAA2017/Creaci&#243;nL&#237;neas2018-ajustadorecursosfisic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SCD_dcorrea/SUBDIRECCI&#211;N%20JUR&#205;DICA%202016/CONTRATACI&#211;N/PLAN%20ANUAL%20DE%20ADQUISICIONES/plan%20de%20contratacion%20proyecto%201182%20-julio%206%20aprobado%20en%20junta%20fin.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ASCD_lcristancho/2017/COMIT&#201;/CONTRATACI&#211;N/OCTUBRE/L&#237;neasNuevasAgos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Base"/>
      <sheetName val="SISCO"/>
      <sheetName val="SECOP"/>
      <sheetName val="CONSOLIDADO"/>
      <sheetName val="Hoja1"/>
      <sheetName val="Hoja2"/>
      <sheetName val="EJECUCIÓN PRESUPUESTAL"/>
      <sheetName val="CONTINGENCIA"/>
      <sheetName val="EJECUCION  $"/>
      <sheetName val="Subd.Corp"/>
      <sheetName val="Subd.Técnica"/>
      <sheetName val="Planeación"/>
      <sheetName val="Subd. Corporativa"/>
      <sheetName val="Subd Técnica"/>
      <sheetName val="Subd. Jurídica"/>
      <sheetName val="Sub. Corp"/>
      <sheetName val="Subd.Téc"/>
      <sheetName val="Subd. Corp"/>
      <sheetName val="Subd. Técnica"/>
      <sheetName val="Subdi. Corp"/>
      <sheetName val="S.Técnica"/>
      <sheetName val="Jdíca"/>
      <sheetName val="Planeacion"/>
      <sheetName val="Sbd. Corp"/>
      <sheetName val="S.Corp"/>
      <sheetName val="S.Téc"/>
      <sheetName val="S.Tecn"/>
      <sheetName val="Planeaci"/>
      <sheetName val="S.Corpor"/>
      <sheetName val="OAP"/>
      <sheetName val="S.Tecni"/>
      <sheetName val="S.juica"/>
      <sheetName val="Planea"/>
      <sheetName val="S. Jurídic"/>
    </sheetNames>
    <sheetDataSet>
      <sheetData sheetId="0">
        <row r="3">
          <cell r="A3" t="str">
            <v>Seleccione Dependencia</v>
          </cell>
        </row>
        <row r="4">
          <cell r="A4" t="str">
            <v>DASCD</v>
          </cell>
        </row>
        <row r="5">
          <cell r="A5" t="str">
            <v>DIRECCIÓN</v>
          </cell>
        </row>
        <row r="6">
          <cell r="A6" t="str">
            <v>OFICINA ASESORA DE PLANEACIÓN</v>
          </cell>
        </row>
        <row r="7">
          <cell r="A7" t="str">
            <v>SUBDIRECCIÓN DE GESTIÓN CORPORATIVA Y CONTROL DISCIPLINARIO</v>
          </cell>
        </row>
        <row r="8">
          <cell r="A8" t="str">
            <v>SUBDIRECCIÓN JURÍDICA</v>
          </cell>
        </row>
        <row r="9">
          <cell r="A9" t="str">
            <v>SUBDIRECCIÓN TÉCNICA</v>
          </cell>
        </row>
        <row r="10">
          <cell r="A10" t="str">
            <v>CONTROL INTERNO</v>
          </cell>
        </row>
        <row r="14">
          <cell r="A14" t="str">
            <v>Seleccione Proceso</v>
          </cell>
        </row>
        <row r="15">
          <cell r="A15" t="str">
            <v>GERENCIA ESTRATÉGICA</v>
          </cell>
        </row>
        <row r="16">
          <cell r="A16" t="str">
            <v>SISTEMAS DE GESTIÓN</v>
          </cell>
        </row>
        <row r="17">
          <cell r="A17" t="str">
            <v>GESTIÓN DEL CONOCIMIENTO</v>
          </cell>
        </row>
        <row r="18">
          <cell r="A18" t="str">
            <v>GESTIÓN DE LA COMUNICACIÓN</v>
          </cell>
        </row>
        <row r="19">
          <cell r="A19" t="str">
            <v>ATENCIÓN AL CIUDADANO</v>
          </cell>
        </row>
        <row r="20">
          <cell r="A20" t="str">
            <v>ORGANIZACIÓN DEL TRABAJO</v>
          </cell>
        </row>
        <row r="21">
          <cell r="A21" t="str">
            <v>GESTIÓN Y DESARROLLO DEL CAPITAL HUMANO</v>
          </cell>
        </row>
        <row r="22">
          <cell r="A22" t="str">
            <v>GESTIÓN DEL TALENTO HUMANO</v>
          </cell>
        </row>
        <row r="23">
          <cell r="A23" t="str">
            <v>GESTIÓN DE RECURSOS FÍSICOS Y AMBIENTALES</v>
          </cell>
        </row>
        <row r="24">
          <cell r="A24" t="str">
            <v>GESTIÓN DOCUMENTAL</v>
          </cell>
        </row>
        <row r="25">
          <cell r="A25" t="str">
            <v>GESTIÓN DE LAS TIC'S</v>
          </cell>
        </row>
        <row r="26">
          <cell r="A26" t="str">
            <v>GESTIÓN FINANCIERA</v>
          </cell>
        </row>
        <row r="27">
          <cell r="A27" t="str">
            <v>GESTIÓN JURÍDICA</v>
          </cell>
        </row>
        <row r="28">
          <cell r="A28" t="str">
            <v>GESTIÓN CONTRACTUAL</v>
          </cell>
        </row>
        <row r="29">
          <cell r="A29" t="str">
            <v>CONTROL Y SEGUIMEINTO</v>
          </cell>
        </row>
        <row r="30">
          <cell r="A30" t="str">
            <v>TODOS LOS PROCESOS</v>
          </cell>
        </row>
        <row r="31">
          <cell r="A31" t="str">
            <v>OTRO PROCESO</v>
          </cell>
        </row>
        <row r="35">
          <cell r="A35" t="str">
            <v>Seleccione Tipo de Gasto</v>
          </cell>
        </row>
        <row r="36">
          <cell r="A36" t="str">
            <v>FUNCIONAMIENTO</v>
          </cell>
        </row>
        <row r="37">
          <cell r="A37" t="str">
            <v>INVERSIÓN</v>
          </cell>
        </row>
        <row r="38">
          <cell r="A38" t="str">
            <v>NO APLICA</v>
          </cell>
        </row>
        <row r="44">
          <cell r="A44" t="str">
            <v>Selección el Tipo de Solicitud</v>
          </cell>
        </row>
        <row r="45">
          <cell r="A45" t="str">
            <v>NUEVO</v>
          </cell>
        </row>
        <row r="46">
          <cell r="A46" t="str">
            <v>ADICIÓN</v>
          </cell>
        </row>
        <row r="47">
          <cell r="A47" t="str">
            <v>PRÓRROGA</v>
          </cell>
        </row>
        <row r="48">
          <cell r="A48" t="str">
            <v>ADICIÓN Y PRÓRROGA</v>
          </cell>
        </row>
        <row r="49">
          <cell r="A49" t="str">
            <v>MODIFICACIÓN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AA"/>
      <sheetName val="Hoja1"/>
      <sheetName val="Hoja2"/>
      <sheetName val="google_gerardo"/>
      <sheetName val="Hoja4"/>
      <sheetName val="TIC"/>
      <sheetName val="TIC (2)"/>
      <sheetName val="TIC (3)"/>
      <sheetName val="TIC (4)"/>
      <sheetName val="Auxiliares"/>
      <sheetName val="Honorarios (2)"/>
      <sheetName val="InfoBase"/>
      <sheetName val="AbogadoSept"/>
      <sheetName val="Silvia"/>
      <sheetName val="PAA20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AA V 1"/>
      <sheetName val="Formato PAA V FINAL"/>
      <sheetName val="InfoBase"/>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AA"/>
      <sheetName val="Hoja1"/>
      <sheetName val="Hoja2"/>
      <sheetName val="google_gerardo"/>
      <sheetName val="Hoja4"/>
      <sheetName val="TIC"/>
      <sheetName val="TIC (2)"/>
      <sheetName val="TIC (3)"/>
      <sheetName val="TIC (4)"/>
      <sheetName val="Auxiliares"/>
      <sheetName val="Honorarios (2)"/>
      <sheetName val="InfoBase"/>
      <sheetName val="AbogadoSept"/>
      <sheetName val="Silvi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8"/>
  <sheetViews>
    <sheetView tabSelected="1" topLeftCell="A30" zoomScaleNormal="100" workbookViewId="0">
      <selection activeCell="A40" sqref="A40:XFD40"/>
    </sheetView>
  </sheetViews>
  <sheetFormatPr baseColWidth="10" defaultRowHeight="15" x14ac:dyDescent="0.25"/>
  <cols>
    <col min="1" max="1" width="6.140625" style="144" customWidth="1"/>
    <col min="2" max="2" width="11.28515625" style="144" customWidth="1"/>
    <col min="3" max="3" width="20.7109375" style="144" customWidth="1"/>
    <col min="4" max="4" width="24.42578125" style="145" customWidth="1"/>
    <col min="5" max="5" width="41.42578125" style="144" customWidth="1"/>
    <col min="6" max="6" width="14" style="144" customWidth="1"/>
    <col min="7" max="7" width="13.28515625" style="144" customWidth="1"/>
    <col min="8" max="8" width="14.5703125" style="144" customWidth="1"/>
    <col min="9" max="9" width="13.7109375" style="144" customWidth="1"/>
    <col min="10" max="10" width="22.140625" style="144" customWidth="1"/>
    <col min="11" max="11" width="18.5703125" style="144" customWidth="1"/>
    <col min="12" max="12" width="17.28515625" style="146" customWidth="1"/>
    <col min="13" max="13" width="23.28515625" style="146" customWidth="1"/>
    <col min="14" max="14" width="18.28515625" style="146" hidden="1" customWidth="1"/>
    <col min="15" max="15" width="18.85546875" style="144" hidden="1" customWidth="1"/>
    <col min="16" max="16" width="22.42578125" style="144" hidden="1" customWidth="1"/>
    <col min="17" max="17" width="18.85546875" style="144" bestFit="1" customWidth="1"/>
    <col min="18" max="18" width="31.28515625" style="144" hidden="1" customWidth="1"/>
    <col min="19" max="19" width="25.7109375" style="144" hidden="1" customWidth="1"/>
    <col min="20" max="20" width="26.85546875" style="144" hidden="1" customWidth="1"/>
    <col min="21" max="21" width="21" style="144" hidden="1" customWidth="1"/>
    <col min="22" max="22" width="15.42578125" style="144" hidden="1" customWidth="1"/>
    <col min="23" max="23" width="9.42578125" style="144" customWidth="1"/>
    <col min="24" max="24" width="10.5703125" style="147" customWidth="1"/>
    <col min="25" max="25" width="19.42578125" style="147" customWidth="1"/>
    <col min="26" max="26" width="21.140625" style="147" customWidth="1"/>
  </cols>
  <sheetData>
    <row r="1" spans="1:26" ht="15.75" thickBot="1" x14ac:dyDescent="0.3"/>
    <row r="2" spans="1:26" ht="15" customHeight="1" thickBot="1" x14ac:dyDescent="0.3">
      <c r="A2" s="210"/>
      <c r="B2" s="211"/>
      <c r="C2" s="211"/>
      <c r="D2" s="212" t="s">
        <v>384</v>
      </c>
      <c r="E2" s="213"/>
      <c r="F2" s="213"/>
      <c r="G2" s="213"/>
      <c r="H2" s="213"/>
      <c r="I2" s="213"/>
      <c r="J2" s="213"/>
      <c r="K2" s="213"/>
      <c r="L2" s="213"/>
      <c r="M2" s="213"/>
      <c r="N2" s="213"/>
      <c r="O2" s="213"/>
      <c r="P2" s="213"/>
      <c r="Q2" s="213"/>
      <c r="R2" s="213"/>
      <c r="S2" s="213"/>
      <c r="T2" s="213"/>
      <c r="U2" s="213"/>
      <c r="V2" s="213"/>
      <c r="W2" s="213"/>
      <c r="X2" s="226" t="s">
        <v>385</v>
      </c>
      <c r="Y2" s="227"/>
      <c r="Z2" s="228"/>
    </row>
    <row r="3" spans="1:26" ht="15.75" thickBot="1" x14ac:dyDescent="0.3">
      <c r="A3" s="214"/>
      <c r="B3" s="215"/>
      <c r="C3" s="215"/>
      <c r="D3" s="216"/>
      <c r="E3" s="217"/>
      <c r="F3" s="217"/>
      <c r="G3" s="217"/>
      <c r="H3" s="217"/>
      <c r="I3" s="217"/>
      <c r="J3" s="217"/>
      <c r="K3" s="217"/>
      <c r="L3" s="217"/>
      <c r="M3" s="217"/>
      <c r="N3" s="217"/>
      <c r="O3" s="217"/>
      <c r="P3" s="217"/>
      <c r="Q3" s="217"/>
      <c r="R3" s="217"/>
      <c r="S3" s="217"/>
      <c r="T3" s="217"/>
      <c r="U3" s="217"/>
      <c r="V3" s="217"/>
      <c r="W3" s="217"/>
      <c r="X3" s="226"/>
      <c r="Y3" s="227"/>
      <c r="Z3" s="228"/>
    </row>
    <row r="4" spans="1:26" ht="15" customHeight="1" thickBot="1" x14ac:dyDescent="0.3">
      <c r="A4" s="214"/>
      <c r="B4" s="215"/>
      <c r="C4" s="215"/>
      <c r="D4" s="218" t="s">
        <v>386</v>
      </c>
      <c r="E4" s="219"/>
      <c r="F4" s="219"/>
      <c r="G4" s="219"/>
      <c r="H4" s="219"/>
      <c r="I4" s="219"/>
      <c r="J4" s="219"/>
      <c r="K4" s="219"/>
      <c r="L4" s="219"/>
      <c r="M4" s="219"/>
      <c r="N4" s="219"/>
      <c r="O4" s="219"/>
      <c r="P4" s="219"/>
      <c r="Q4" s="219"/>
      <c r="R4" s="219"/>
      <c r="S4" s="219"/>
      <c r="T4" s="219"/>
      <c r="U4" s="219"/>
      <c r="V4" s="219"/>
      <c r="W4" s="219"/>
      <c r="X4" s="226" t="s">
        <v>387</v>
      </c>
      <c r="Y4" s="227"/>
      <c r="Z4" s="228"/>
    </row>
    <row r="5" spans="1:26" ht="15.75" thickBot="1" x14ac:dyDescent="0.3">
      <c r="A5" s="214"/>
      <c r="B5" s="215"/>
      <c r="C5" s="215"/>
      <c r="D5" s="218"/>
      <c r="E5" s="219"/>
      <c r="F5" s="219"/>
      <c r="G5" s="219"/>
      <c r="H5" s="219"/>
      <c r="I5" s="219"/>
      <c r="J5" s="219"/>
      <c r="K5" s="219"/>
      <c r="L5" s="219"/>
      <c r="M5" s="219"/>
      <c r="N5" s="219"/>
      <c r="O5" s="219"/>
      <c r="P5" s="219"/>
      <c r="Q5" s="219"/>
      <c r="R5" s="219"/>
      <c r="S5" s="219"/>
      <c r="T5" s="219"/>
      <c r="U5" s="219"/>
      <c r="V5" s="219"/>
      <c r="W5" s="219"/>
      <c r="X5" s="226"/>
      <c r="Y5" s="227"/>
      <c r="Z5" s="228"/>
    </row>
    <row r="6" spans="1:26" ht="15" customHeight="1" thickBot="1" x14ac:dyDescent="0.3">
      <c r="A6" s="214"/>
      <c r="B6" s="215"/>
      <c r="C6" s="215"/>
      <c r="D6" s="220" t="s">
        <v>388</v>
      </c>
      <c r="E6" s="221"/>
      <c r="F6" s="221"/>
      <c r="G6" s="221"/>
      <c r="H6" s="221"/>
      <c r="I6" s="221"/>
      <c r="J6" s="221"/>
      <c r="K6" s="221"/>
      <c r="L6" s="221"/>
      <c r="M6" s="221"/>
      <c r="N6" s="221"/>
      <c r="O6" s="221"/>
      <c r="P6" s="221"/>
      <c r="Q6" s="221"/>
      <c r="R6" s="221"/>
      <c r="S6" s="221"/>
      <c r="T6" s="221"/>
      <c r="U6" s="221"/>
      <c r="V6" s="221"/>
      <c r="W6" s="221"/>
      <c r="X6" s="226" t="s">
        <v>389</v>
      </c>
      <c r="Y6" s="227"/>
      <c r="Z6" s="228"/>
    </row>
    <row r="7" spans="1:26" ht="15.75" thickBot="1" x14ac:dyDescent="0.3">
      <c r="A7" s="222"/>
      <c r="B7" s="223"/>
      <c r="C7" s="223"/>
      <c r="D7" s="224"/>
      <c r="E7" s="225"/>
      <c r="F7" s="225"/>
      <c r="G7" s="225"/>
      <c r="H7" s="225"/>
      <c r="I7" s="225"/>
      <c r="J7" s="225"/>
      <c r="K7" s="225"/>
      <c r="L7" s="225"/>
      <c r="M7" s="225"/>
      <c r="N7" s="225"/>
      <c r="O7" s="225"/>
      <c r="P7" s="225"/>
      <c r="Q7" s="225"/>
      <c r="R7" s="225"/>
      <c r="S7" s="225"/>
      <c r="T7" s="225"/>
      <c r="U7" s="225"/>
      <c r="V7" s="225"/>
      <c r="W7" s="225"/>
      <c r="X7" s="226"/>
      <c r="Y7" s="227"/>
      <c r="Z7" s="228"/>
    </row>
    <row r="9" spans="1:26" ht="15.75" thickBot="1" x14ac:dyDescent="0.3">
      <c r="A9" s="150" t="s">
        <v>383</v>
      </c>
      <c r="B9" s="151"/>
      <c r="C9" s="151"/>
      <c r="D9" s="151"/>
      <c r="E9" s="151"/>
      <c r="F9" s="151"/>
      <c r="G9" s="151"/>
      <c r="H9" s="151"/>
      <c r="I9" s="151"/>
      <c r="J9" s="151"/>
      <c r="K9" s="151"/>
      <c r="L9" s="151"/>
      <c r="M9" s="151"/>
      <c r="N9" s="151"/>
      <c r="O9" s="151"/>
      <c r="P9" s="151"/>
      <c r="Q9" s="151"/>
      <c r="R9" s="151"/>
      <c r="S9" s="151"/>
      <c r="T9" s="151"/>
      <c r="U9" s="151"/>
      <c r="V9" s="151"/>
      <c r="W9" s="151"/>
      <c r="X9" s="151"/>
      <c r="Y9" s="151"/>
      <c r="Z9" s="151"/>
    </row>
    <row r="10" spans="1:26" x14ac:dyDescent="0.25">
      <c r="A10" s="1"/>
      <c r="B10" s="2"/>
      <c r="C10" s="2"/>
      <c r="D10" s="3"/>
      <c r="E10" s="4"/>
      <c r="F10" s="2"/>
      <c r="G10" s="2"/>
      <c r="H10" s="2"/>
      <c r="I10" s="2"/>
      <c r="J10" s="2"/>
      <c r="K10" s="2"/>
      <c r="L10" s="5"/>
      <c r="M10" s="5"/>
      <c r="N10" s="5"/>
      <c r="O10" s="6"/>
      <c r="P10" s="6"/>
      <c r="Q10" s="2"/>
      <c r="R10" s="2"/>
      <c r="S10" s="2"/>
      <c r="T10" s="2"/>
      <c r="U10" s="2"/>
      <c r="V10" s="7"/>
      <c r="W10" s="8"/>
      <c r="X10" s="207" t="s">
        <v>0</v>
      </c>
      <c r="Y10" s="208"/>
      <c r="Z10" s="209"/>
    </row>
    <row r="11" spans="1:26" ht="51" x14ac:dyDescent="0.25">
      <c r="A11" s="9" t="s">
        <v>1</v>
      </c>
      <c r="B11" s="10" t="s">
        <v>2</v>
      </c>
      <c r="C11" s="10" t="s">
        <v>3</v>
      </c>
      <c r="D11" s="10" t="s">
        <v>4</v>
      </c>
      <c r="E11" s="11" t="s">
        <v>5</v>
      </c>
      <c r="F11" s="10" t="s">
        <v>6</v>
      </c>
      <c r="G11" s="10" t="s">
        <v>7</v>
      </c>
      <c r="H11" s="10" t="s">
        <v>8</v>
      </c>
      <c r="I11" s="10" t="s">
        <v>9</v>
      </c>
      <c r="J11" s="10" t="s">
        <v>10</v>
      </c>
      <c r="K11" s="10" t="s">
        <v>11</v>
      </c>
      <c r="L11" s="12" t="s">
        <v>12</v>
      </c>
      <c r="M11" s="12" t="s">
        <v>13</v>
      </c>
      <c r="N11" s="12" t="s">
        <v>14</v>
      </c>
      <c r="O11" s="13" t="s">
        <v>15</v>
      </c>
      <c r="P11" s="13" t="s">
        <v>16</v>
      </c>
      <c r="Q11" s="10" t="s">
        <v>17</v>
      </c>
      <c r="R11" s="10" t="s">
        <v>18</v>
      </c>
      <c r="S11" s="10" t="s">
        <v>19</v>
      </c>
      <c r="T11" s="10" t="s">
        <v>20</v>
      </c>
      <c r="U11" s="10" t="s">
        <v>21</v>
      </c>
      <c r="V11" s="10" t="s">
        <v>22</v>
      </c>
      <c r="W11" s="11" t="s">
        <v>23</v>
      </c>
      <c r="X11" s="10" t="s">
        <v>24</v>
      </c>
      <c r="Y11" s="10" t="s">
        <v>25</v>
      </c>
      <c r="Z11" s="10" t="s">
        <v>26</v>
      </c>
    </row>
    <row r="12" spans="1:26" ht="89.25" x14ac:dyDescent="0.25">
      <c r="A12" s="14">
        <v>1</v>
      </c>
      <c r="B12" s="15">
        <v>80111501</v>
      </c>
      <c r="C12" s="16" t="s">
        <v>27</v>
      </c>
      <c r="D12" s="17" t="s">
        <v>28</v>
      </c>
      <c r="E12" s="18" t="s">
        <v>29</v>
      </c>
      <c r="F12" s="19" t="s">
        <v>30</v>
      </c>
      <c r="G12" s="16" t="s">
        <v>31</v>
      </c>
      <c r="H12" s="16" t="s">
        <v>31</v>
      </c>
      <c r="I12" s="16">
        <v>11</v>
      </c>
      <c r="J12" s="16" t="s">
        <v>32</v>
      </c>
      <c r="K12" s="16" t="s">
        <v>33</v>
      </c>
      <c r="L12" s="20">
        <v>57750000</v>
      </c>
      <c r="M12" s="20">
        <v>57750000</v>
      </c>
      <c r="N12" s="20">
        <v>57750000</v>
      </c>
      <c r="O12" s="21">
        <f>M12-N12</f>
        <v>0</v>
      </c>
      <c r="P12" s="21" t="s">
        <v>34</v>
      </c>
      <c r="Q12" s="18" t="s">
        <v>35</v>
      </c>
      <c r="R12" s="22" t="s">
        <v>36</v>
      </c>
      <c r="S12" s="23"/>
      <c r="T12" s="24" t="s">
        <v>37</v>
      </c>
      <c r="U12" s="24" t="s">
        <v>38</v>
      </c>
      <c r="V12" s="25" t="s">
        <v>39</v>
      </c>
      <c r="W12" s="18" t="s">
        <v>40</v>
      </c>
      <c r="X12" s="18" t="s">
        <v>41</v>
      </c>
      <c r="Y12" s="18" t="s">
        <v>42</v>
      </c>
      <c r="Z12" s="18" t="s">
        <v>43</v>
      </c>
    </row>
    <row r="13" spans="1:26" ht="89.25" x14ac:dyDescent="0.25">
      <c r="A13" s="14">
        <v>2</v>
      </c>
      <c r="B13" s="15">
        <v>80111501</v>
      </c>
      <c r="C13" s="16" t="s">
        <v>27</v>
      </c>
      <c r="D13" s="17" t="s">
        <v>28</v>
      </c>
      <c r="E13" s="18" t="s">
        <v>44</v>
      </c>
      <c r="F13" s="19" t="s">
        <v>30</v>
      </c>
      <c r="G13" s="16" t="s">
        <v>31</v>
      </c>
      <c r="H13" s="16" t="s">
        <v>31</v>
      </c>
      <c r="I13" s="16">
        <v>11</v>
      </c>
      <c r="J13" s="16" t="s">
        <v>32</v>
      </c>
      <c r="K13" s="16" t="s">
        <v>33</v>
      </c>
      <c r="L13" s="20">
        <v>39600000</v>
      </c>
      <c r="M13" s="20">
        <v>39600000</v>
      </c>
      <c r="N13" s="20">
        <v>39600000</v>
      </c>
      <c r="O13" s="21">
        <f>M13-N13</f>
        <v>0</v>
      </c>
      <c r="P13" s="21" t="s">
        <v>45</v>
      </c>
      <c r="Q13" s="18" t="s">
        <v>35</v>
      </c>
      <c r="R13" s="22" t="s">
        <v>36</v>
      </c>
      <c r="S13" s="23"/>
      <c r="T13" s="24" t="s">
        <v>37</v>
      </c>
      <c r="U13" s="24" t="s">
        <v>38</v>
      </c>
      <c r="V13" s="25" t="s">
        <v>39</v>
      </c>
      <c r="W13" s="18" t="s">
        <v>40</v>
      </c>
      <c r="X13" s="18" t="s">
        <v>41</v>
      </c>
      <c r="Y13" s="18" t="s">
        <v>42</v>
      </c>
      <c r="Z13" s="18" t="s">
        <v>43</v>
      </c>
    </row>
    <row r="14" spans="1:26" ht="63.75" x14ac:dyDescent="0.25">
      <c r="A14" s="14">
        <v>3</v>
      </c>
      <c r="B14" s="15">
        <v>80111607</v>
      </c>
      <c r="C14" s="16" t="s">
        <v>46</v>
      </c>
      <c r="D14" s="15" t="s">
        <v>47</v>
      </c>
      <c r="E14" s="18" t="s">
        <v>48</v>
      </c>
      <c r="F14" s="19" t="s">
        <v>30</v>
      </c>
      <c r="G14" s="16" t="s">
        <v>31</v>
      </c>
      <c r="H14" s="19" t="s">
        <v>49</v>
      </c>
      <c r="I14" s="16">
        <v>11</v>
      </c>
      <c r="J14" s="16" t="s">
        <v>32</v>
      </c>
      <c r="K14" s="16" t="s">
        <v>33</v>
      </c>
      <c r="L14" s="20">
        <v>69300000</v>
      </c>
      <c r="M14" s="20">
        <v>69300000</v>
      </c>
      <c r="N14" s="26">
        <v>69300000</v>
      </c>
      <c r="O14" s="21">
        <v>0</v>
      </c>
      <c r="P14" s="27" t="s">
        <v>50</v>
      </c>
      <c r="Q14" s="18" t="s">
        <v>35</v>
      </c>
      <c r="R14" s="27" t="s">
        <v>51</v>
      </c>
      <c r="S14" s="27"/>
      <c r="T14" s="27" t="s">
        <v>51</v>
      </c>
      <c r="U14" s="28" t="s">
        <v>52</v>
      </c>
      <c r="V14" s="25" t="s">
        <v>53</v>
      </c>
      <c r="W14" s="18" t="s">
        <v>40</v>
      </c>
      <c r="X14" s="27" t="s">
        <v>54</v>
      </c>
      <c r="Y14" s="27" t="s">
        <v>54</v>
      </c>
      <c r="Z14" s="27" t="s">
        <v>54</v>
      </c>
    </row>
    <row r="15" spans="1:26" ht="89.25" x14ac:dyDescent="0.25">
      <c r="A15" s="14">
        <v>4</v>
      </c>
      <c r="B15" s="15">
        <v>80111607</v>
      </c>
      <c r="C15" s="16" t="s">
        <v>27</v>
      </c>
      <c r="D15" s="15" t="s">
        <v>55</v>
      </c>
      <c r="E15" s="18" t="s">
        <v>56</v>
      </c>
      <c r="F15" s="19" t="s">
        <v>30</v>
      </c>
      <c r="G15" s="16" t="s">
        <v>31</v>
      </c>
      <c r="H15" s="16" t="s">
        <v>31</v>
      </c>
      <c r="I15" s="16">
        <v>11</v>
      </c>
      <c r="J15" s="16" t="s">
        <v>32</v>
      </c>
      <c r="K15" s="16" t="s">
        <v>33</v>
      </c>
      <c r="L15" s="20">
        <v>30000000</v>
      </c>
      <c r="M15" s="20">
        <v>30000000</v>
      </c>
      <c r="N15" s="29">
        <v>30000000</v>
      </c>
      <c r="O15" s="21">
        <v>0</v>
      </c>
      <c r="P15" s="30" t="s">
        <v>57</v>
      </c>
      <c r="Q15" s="18" t="s">
        <v>35</v>
      </c>
      <c r="R15" s="31" t="s">
        <v>58</v>
      </c>
      <c r="S15" s="31" t="s">
        <v>59</v>
      </c>
      <c r="T15" s="31" t="s">
        <v>60</v>
      </c>
      <c r="U15" s="18" t="s">
        <v>52</v>
      </c>
      <c r="V15" s="18" t="s">
        <v>61</v>
      </c>
      <c r="W15" s="18" t="s">
        <v>40</v>
      </c>
      <c r="X15" s="32" t="s">
        <v>41</v>
      </c>
      <c r="Y15" s="33" t="s">
        <v>42</v>
      </c>
      <c r="Z15" s="33" t="s">
        <v>43</v>
      </c>
    </row>
    <row r="16" spans="1:26" ht="102" x14ac:dyDescent="0.25">
      <c r="A16" s="14">
        <v>5</v>
      </c>
      <c r="B16" s="34">
        <v>80101604</v>
      </c>
      <c r="C16" s="18" t="s">
        <v>27</v>
      </c>
      <c r="D16" s="18" t="s">
        <v>55</v>
      </c>
      <c r="E16" s="35" t="s">
        <v>62</v>
      </c>
      <c r="F16" s="18" t="s">
        <v>30</v>
      </c>
      <c r="G16" s="16" t="s">
        <v>31</v>
      </c>
      <c r="H16" s="16" t="s">
        <v>31</v>
      </c>
      <c r="I16" s="18">
        <v>11</v>
      </c>
      <c r="J16" s="18" t="s">
        <v>32</v>
      </c>
      <c r="K16" s="18" t="s">
        <v>33</v>
      </c>
      <c r="L16" s="29">
        <v>46200000</v>
      </c>
      <c r="M16" s="29">
        <v>46200000</v>
      </c>
      <c r="N16" s="29">
        <v>46200000</v>
      </c>
      <c r="O16" s="36">
        <f>M16-N16</f>
        <v>0</v>
      </c>
      <c r="P16" s="30" t="s">
        <v>63</v>
      </c>
      <c r="Q16" s="18" t="s">
        <v>35</v>
      </c>
      <c r="R16" s="18" t="s">
        <v>64</v>
      </c>
      <c r="S16" s="18" t="s">
        <v>65</v>
      </c>
      <c r="T16" s="18" t="s">
        <v>66</v>
      </c>
      <c r="U16" s="18" t="s">
        <v>52</v>
      </c>
      <c r="V16" s="18" t="s">
        <v>61</v>
      </c>
      <c r="W16" s="18" t="s">
        <v>67</v>
      </c>
      <c r="X16" s="18" t="s">
        <v>41</v>
      </c>
      <c r="Y16" s="18" t="s">
        <v>42</v>
      </c>
      <c r="Z16" s="18" t="s">
        <v>43</v>
      </c>
    </row>
    <row r="17" spans="1:26" ht="102" x14ac:dyDescent="0.25">
      <c r="A17" s="14">
        <v>6</v>
      </c>
      <c r="B17" s="34">
        <v>80101505</v>
      </c>
      <c r="C17" s="18" t="s">
        <v>27</v>
      </c>
      <c r="D17" s="18" t="s">
        <v>55</v>
      </c>
      <c r="E17" s="35" t="s">
        <v>68</v>
      </c>
      <c r="F17" s="18" t="s">
        <v>30</v>
      </c>
      <c r="G17" s="16" t="s">
        <v>31</v>
      </c>
      <c r="H17" s="16" t="s">
        <v>31</v>
      </c>
      <c r="I17" s="18" t="s">
        <v>69</v>
      </c>
      <c r="J17" s="18" t="s">
        <v>32</v>
      </c>
      <c r="K17" s="18" t="s">
        <v>33</v>
      </c>
      <c r="L17" s="29">
        <v>51750000</v>
      </c>
      <c r="M17" s="29">
        <v>51750000</v>
      </c>
      <c r="N17" s="29">
        <v>51750000</v>
      </c>
      <c r="O17" s="21">
        <f>M17-N17</f>
        <v>0</v>
      </c>
      <c r="P17" s="30" t="s">
        <v>70</v>
      </c>
      <c r="Q17" s="18" t="s">
        <v>35</v>
      </c>
      <c r="R17" s="18" t="s">
        <v>64</v>
      </c>
      <c r="S17" s="18" t="s">
        <v>65</v>
      </c>
      <c r="T17" s="18" t="s">
        <v>71</v>
      </c>
      <c r="U17" s="18" t="s">
        <v>52</v>
      </c>
      <c r="V17" s="18" t="s">
        <v>61</v>
      </c>
      <c r="W17" s="18" t="s">
        <v>67</v>
      </c>
      <c r="X17" s="18" t="s">
        <v>41</v>
      </c>
      <c r="Y17" s="18" t="s">
        <v>42</v>
      </c>
      <c r="Z17" s="18" t="s">
        <v>43</v>
      </c>
    </row>
    <row r="18" spans="1:26" ht="89.25" x14ac:dyDescent="0.25">
      <c r="A18" s="14">
        <v>7</v>
      </c>
      <c r="B18" s="34">
        <v>86101710</v>
      </c>
      <c r="C18" s="18" t="s">
        <v>27</v>
      </c>
      <c r="D18" s="18" t="s">
        <v>55</v>
      </c>
      <c r="E18" s="35" t="s">
        <v>72</v>
      </c>
      <c r="F18" s="18" t="s">
        <v>30</v>
      </c>
      <c r="G18" s="16" t="s">
        <v>31</v>
      </c>
      <c r="H18" s="16" t="s">
        <v>31</v>
      </c>
      <c r="I18" s="18">
        <v>11</v>
      </c>
      <c r="J18" s="18" t="s">
        <v>32</v>
      </c>
      <c r="K18" s="18" t="s">
        <v>33</v>
      </c>
      <c r="L18" s="29">
        <v>55000000</v>
      </c>
      <c r="M18" s="29">
        <v>55000000</v>
      </c>
      <c r="N18" s="29">
        <v>55000000</v>
      </c>
      <c r="O18" s="30">
        <v>0</v>
      </c>
      <c r="P18" s="37" t="s">
        <v>73</v>
      </c>
      <c r="Q18" s="18" t="s">
        <v>35</v>
      </c>
      <c r="R18" s="18" t="s">
        <v>74</v>
      </c>
      <c r="S18" s="18" t="s">
        <v>75</v>
      </c>
      <c r="T18" s="18" t="s">
        <v>76</v>
      </c>
      <c r="U18" s="18" t="s">
        <v>77</v>
      </c>
      <c r="V18" s="18" t="s">
        <v>61</v>
      </c>
      <c r="W18" s="18" t="s">
        <v>67</v>
      </c>
      <c r="X18" s="18" t="s">
        <v>41</v>
      </c>
      <c r="Y18" s="18" t="s">
        <v>42</v>
      </c>
      <c r="Z18" s="18" t="s">
        <v>43</v>
      </c>
    </row>
    <row r="19" spans="1:26" ht="89.25" x14ac:dyDescent="0.25">
      <c r="A19" s="14">
        <v>8</v>
      </c>
      <c r="B19" s="34">
        <v>86101710</v>
      </c>
      <c r="C19" s="18" t="s">
        <v>27</v>
      </c>
      <c r="D19" s="18" t="s">
        <v>55</v>
      </c>
      <c r="E19" s="35" t="s">
        <v>78</v>
      </c>
      <c r="F19" s="18" t="s">
        <v>30</v>
      </c>
      <c r="G19" s="16" t="s">
        <v>31</v>
      </c>
      <c r="H19" s="16" t="s">
        <v>31</v>
      </c>
      <c r="I19" s="18">
        <v>6</v>
      </c>
      <c r="J19" s="18" t="s">
        <v>32</v>
      </c>
      <c r="K19" s="18" t="s">
        <v>33</v>
      </c>
      <c r="L19" s="29">
        <v>20000000</v>
      </c>
      <c r="M19" s="29">
        <f>L19</f>
        <v>20000000</v>
      </c>
      <c r="N19" s="29">
        <v>20000000</v>
      </c>
      <c r="O19" s="30">
        <v>0</v>
      </c>
      <c r="P19" s="37" t="s">
        <v>79</v>
      </c>
      <c r="Q19" s="18" t="s">
        <v>35</v>
      </c>
      <c r="R19" s="18" t="s">
        <v>74</v>
      </c>
      <c r="S19" s="38" t="s">
        <v>75</v>
      </c>
      <c r="T19" s="18" t="s">
        <v>80</v>
      </c>
      <c r="U19" s="18" t="s">
        <v>77</v>
      </c>
      <c r="V19" s="18" t="s">
        <v>61</v>
      </c>
      <c r="W19" s="18" t="s">
        <v>67</v>
      </c>
      <c r="X19" s="18" t="s">
        <v>41</v>
      </c>
      <c r="Y19" s="18" t="s">
        <v>42</v>
      </c>
      <c r="Z19" s="18" t="s">
        <v>43</v>
      </c>
    </row>
    <row r="20" spans="1:26" ht="89.25" x14ac:dyDescent="0.25">
      <c r="A20" s="14">
        <v>9</v>
      </c>
      <c r="B20" s="34">
        <v>86101710</v>
      </c>
      <c r="C20" s="18" t="s">
        <v>27</v>
      </c>
      <c r="D20" s="18" t="s">
        <v>55</v>
      </c>
      <c r="E20" s="18" t="s">
        <v>81</v>
      </c>
      <c r="F20" s="18" t="s">
        <v>30</v>
      </c>
      <c r="G20" s="16" t="s">
        <v>31</v>
      </c>
      <c r="H20" s="16" t="s">
        <v>31</v>
      </c>
      <c r="I20" s="18">
        <v>6</v>
      </c>
      <c r="J20" s="18" t="s">
        <v>32</v>
      </c>
      <c r="K20" s="18" t="s">
        <v>33</v>
      </c>
      <c r="L20" s="29">
        <v>20000000</v>
      </c>
      <c r="M20" s="29">
        <f>L20</f>
        <v>20000000</v>
      </c>
      <c r="N20" s="29">
        <v>20000000</v>
      </c>
      <c r="O20" s="30">
        <v>0</v>
      </c>
      <c r="P20" s="37" t="s">
        <v>82</v>
      </c>
      <c r="Q20" s="18" t="s">
        <v>35</v>
      </c>
      <c r="R20" s="18" t="s">
        <v>74</v>
      </c>
      <c r="S20" s="38" t="s">
        <v>75</v>
      </c>
      <c r="T20" s="18" t="s">
        <v>80</v>
      </c>
      <c r="U20" s="18" t="s">
        <v>77</v>
      </c>
      <c r="V20" s="18" t="s">
        <v>61</v>
      </c>
      <c r="W20" s="18" t="s">
        <v>67</v>
      </c>
      <c r="X20" s="18" t="s">
        <v>41</v>
      </c>
      <c r="Y20" s="18" t="s">
        <v>42</v>
      </c>
      <c r="Z20" s="18" t="s">
        <v>43</v>
      </c>
    </row>
    <row r="21" spans="1:26" ht="76.5" x14ac:dyDescent="0.25">
      <c r="A21" s="14">
        <v>10</v>
      </c>
      <c r="B21" s="34">
        <v>80111504</v>
      </c>
      <c r="C21" s="18" t="s">
        <v>27</v>
      </c>
      <c r="D21" s="18" t="s">
        <v>55</v>
      </c>
      <c r="E21" s="35" t="s">
        <v>83</v>
      </c>
      <c r="F21" s="18" t="s">
        <v>30</v>
      </c>
      <c r="G21" s="16" t="s">
        <v>31</v>
      </c>
      <c r="H21" s="16" t="s">
        <v>31</v>
      </c>
      <c r="I21" s="18">
        <v>11</v>
      </c>
      <c r="J21" s="18" t="s">
        <v>32</v>
      </c>
      <c r="K21" s="18" t="s">
        <v>33</v>
      </c>
      <c r="L21" s="29">
        <v>71500000</v>
      </c>
      <c r="M21" s="29">
        <v>71500000</v>
      </c>
      <c r="N21" s="29">
        <v>71500000</v>
      </c>
      <c r="O21" s="30"/>
      <c r="P21" s="28" t="s">
        <v>84</v>
      </c>
      <c r="Q21" s="18" t="s">
        <v>35</v>
      </c>
      <c r="R21" s="18" t="s">
        <v>85</v>
      </c>
      <c r="S21" s="18" t="s">
        <v>86</v>
      </c>
      <c r="T21" s="18" t="s">
        <v>87</v>
      </c>
      <c r="U21" s="18" t="s">
        <v>88</v>
      </c>
      <c r="V21" s="18" t="s">
        <v>61</v>
      </c>
      <c r="W21" s="18" t="s">
        <v>67</v>
      </c>
      <c r="X21" s="18" t="s">
        <v>41</v>
      </c>
      <c r="Y21" s="18" t="s">
        <v>42</v>
      </c>
      <c r="Z21" s="18" t="s">
        <v>43</v>
      </c>
    </row>
    <row r="22" spans="1:26" ht="89.25" x14ac:dyDescent="0.25">
      <c r="A22" s="14">
        <v>11</v>
      </c>
      <c r="B22" s="39">
        <v>80111601</v>
      </c>
      <c r="C22" s="18" t="s">
        <v>27</v>
      </c>
      <c r="D22" s="18" t="s">
        <v>55</v>
      </c>
      <c r="E22" s="35" t="s">
        <v>89</v>
      </c>
      <c r="F22" s="18" t="s">
        <v>30</v>
      </c>
      <c r="G22" s="16" t="s">
        <v>31</v>
      </c>
      <c r="H22" s="16" t="s">
        <v>31</v>
      </c>
      <c r="I22" s="18">
        <v>11</v>
      </c>
      <c r="J22" s="18" t="s">
        <v>32</v>
      </c>
      <c r="K22" s="18" t="s">
        <v>33</v>
      </c>
      <c r="L22" s="29">
        <v>33000000</v>
      </c>
      <c r="M22" s="29">
        <v>33000000</v>
      </c>
      <c r="N22" s="29">
        <v>33000000</v>
      </c>
      <c r="O22" s="30">
        <v>0</v>
      </c>
      <c r="P22" s="37" t="s">
        <v>90</v>
      </c>
      <c r="Q22" s="18" t="s">
        <v>91</v>
      </c>
      <c r="R22" s="18" t="s">
        <v>74</v>
      </c>
      <c r="S22" s="18" t="s">
        <v>75</v>
      </c>
      <c r="T22" s="18" t="s">
        <v>92</v>
      </c>
      <c r="U22" s="18" t="s">
        <v>77</v>
      </c>
      <c r="V22" s="18" t="s">
        <v>61</v>
      </c>
      <c r="W22" s="18" t="s">
        <v>67</v>
      </c>
      <c r="X22" s="28" t="s">
        <v>41</v>
      </c>
      <c r="Y22" s="18" t="s">
        <v>42</v>
      </c>
      <c r="Z22" s="18" t="s">
        <v>43</v>
      </c>
    </row>
    <row r="23" spans="1:26" ht="77.25" thickBot="1" x14ac:dyDescent="0.3">
      <c r="A23" s="14">
        <v>12</v>
      </c>
      <c r="B23" s="39">
        <v>80141607</v>
      </c>
      <c r="C23" s="18" t="s">
        <v>27</v>
      </c>
      <c r="D23" s="18" t="s">
        <v>55</v>
      </c>
      <c r="E23" s="35" t="s">
        <v>93</v>
      </c>
      <c r="F23" s="18" t="s">
        <v>30</v>
      </c>
      <c r="G23" s="37" t="s">
        <v>94</v>
      </c>
      <c r="H23" s="18" t="s">
        <v>94</v>
      </c>
      <c r="I23" s="18">
        <v>5</v>
      </c>
      <c r="J23" s="18" t="s">
        <v>32</v>
      </c>
      <c r="K23" s="18" t="s">
        <v>33</v>
      </c>
      <c r="L23" s="29">
        <v>22500000</v>
      </c>
      <c r="M23" s="29">
        <v>22500000</v>
      </c>
      <c r="N23" s="29"/>
      <c r="O23" s="30"/>
      <c r="P23" s="30"/>
      <c r="Q23" s="18" t="s">
        <v>91</v>
      </c>
      <c r="R23" s="18" t="s">
        <v>85</v>
      </c>
      <c r="S23" s="40"/>
      <c r="T23" s="18" t="s">
        <v>87</v>
      </c>
      <c r="U23" s="18" t="s">
        <v>88</v>
      </c>
      <c r="V23" s="18" t="s">
        <v>61</v>
      </c>
      <c r="W23" s="18" t="s">
        <v>67</v>
      </c>
      <c r="X23" s="18" t="s">
        <v>41</v>
      </c>
      <c r="Y23" s="18" t="s">
        <v>42</v>
      </c>
      <c r="Z23" s="18" t="s">
        <v>43</v>
      </c>
    </row>
    <row r="24" spans="1:26" ht="77.25" thickBot="1" x14ac:dyDescent="0.3">
      <c r="A24" s="41">
        <v>13</v>
      </c>
      <c r="B24" s="41">
        <v>86101705</v>
      </c>
      <c r="C24" s="41" t="s">
        <v>27</v>
      </c>
      <c r="D24" s="41" t="s">
        <v>55</v>
      </c>
      <c r="E24" s="41" t="s">
        <v>95</v>
      </c>
      <c r="F24" s="41" t="s">
        <v>30</v>
      </c>
      <c r="G24" s="41" t="s">
        <v>96</v>
      </c>
      <c r="H24" s="41" t="s">
        <v>94</v>
      </c>
      <c r="I24" s="41">
        <v>6</v>
      </c>
      <c r="J24" s="41" t="s">
        <v>32</v>
      </c>
      <c r="K24" s="41" t="s">
        <v>33</v>
      </c>
      <c r="L24" s="42"/>
      <c r="M24" s="42"/>
      <c r="N24" s="42"/>
      <c r="O24" s="41"/>
      <c r="P24" s="41"/>
      <c r="Q24" s="41" t="s">
        <v>35</v>
      </c>
      <c r="R24" s="41" t="s">
        <v>74</v>
      </c>
      <c r="S24" s="41"/>
      <c r="T24" s="41" t="s">
        <v>97</v>
      </c>
      <c r="U24" s="41" t="s">
        <v>77</v>
      </c>
      <c r="V24" s="41" t="s">
        <v>61</v>
      </c>
      <c r="W24" s="41" t="s">
        <v>67</v>
      </c>
      <c r="X24" s="41" t="s">
        <v>41</v>
      </c>
      <c r="Y24" s="41" t="s">
        <v>98</v>
      </c>
      <c r="Z24" s="41" t="s">
        <v>99</v>
      </c>
    </row>
    <row r="25" spans="1:26" ht="63.75" x14ac:dyDescent="0.25">
      <c r="A25" s="14">
        <v>14</v>
      </c>
      <c r="B25" s="39">
        <v>80141607</v>
      </c>
      <c r="C25" s="28" t="s">
        <v>27</v>
      </c>
      <c r="D25" s="28" t="s">
        <v>55</v>
      </c>
      <c r="E25" s="18" t="s">
        <v>100</v>
      </c>
      <c r="F25" s="18" t="s">
        <v>30</v>
      </c>
      <c r="G25" s="37" t="s">
        <v>101</v>
      </c>
      <c r="H25" s="18" t="s">
        <v>102</v>
      </c>
      <c r="I25" s="18">
        <v>8</v>
      </c>
      <c r="J25" s="18" t="s">
        <v>103</v>
      </c>
      <c r="K25" s="18" t="s">
        <v>33</v>
      </c>
      <c r="L25" s="29">
        <v>66718710</v>
      </c>
      <c r="M25" s="29">
        <v>66718710</v>
      </c>
      <c r="N25" s="29"/>
      <c r="O25" s="30"/>
      <c r="P25" s="30"/>
      <c r="Q25" s="28" t="s">
        <v>104</v>
      </c>
      <c r="R25" s="28" t="s">
        <v>74</v>
      </c>
      <c r="S25" s="28"/>
      <c r="T25" s="28" t="s">
        <v>105</v>
      </c>
      <c r="U25" s="28" t="s">
        <v>77</v>
      </c>
      <c r="V25" s="18" t="s">
        <v>61</v>
      </c>
      <c r="W25" s="28" t="s">
        <v>67</v>
      </c>
      <c r="X25" s="28" t="s">
        <v>41</v>
      </c>
      <c r="Y25" s="28" t="s">
        <v>98</v>
      </c>
      <c r="Z25" s="28" t="s">
        <v>99</v>
      </c>
    </row>
    <row r="26" spans="1:26" ht="63.75" x14ac:dyDescent="0.25">
      <c r="A26" s="14">
        <v>15</v>
      </c>
      <c r="B26" s="39">
        <v>86101705</v>
      </c>
      <c r="C26" s="18" t="s">
        <v>27</v>
      </c>
      <c r="D26" s="18" t="s">
        <v>55</v>
      </c>
      <c r="E26" s="18" t="s">
        <v>106</v>
      </c>
      <c r="F26" s="18" t="s">
        <v>30</v>
      </c>
      <c r="G26" s="37" t="s">
        <v>107</v>
      </c>
      <c r="H26" s="18" t="s">
        <v>107</v>
      </c>
      <c r="I26" s="18">
        <v>6</v>
      </c>
      <c r="J26" s="18" t="s">
        <v>32</v>
      </c>
      <c r="K26" s="18" t="s">
        <v>33</v>
      </c>
      <c r="L26" s="29">
        <v>36000000</v>
      </c>
      <c r="M26" s="29">
        <v>36000000</v>
      </c>
      <c r="N26" s="29"/>
      <c r="O26" s="30"/>
      <c r="P26" s="30"/>
      <c r="Q26" s="18" t="s">
        <v>35</v>
      </c>
      <c r="R26" s="28" t="s">
        <v>74</v>
      </c>
      <c r="S26" s="28"/>
      <c r="T26" s="18" t="s">
        <v>108</v>
      </c>
      <c r="U26" s="18" t="s">
        <v>77</v>
      </c>
      <c r="V26" s="18" t="s">
        <v>61</v>
      </c>
      <c r="W26" s="18" t="s">
        <v>67</v>
      </c>
      <c r="X26" s="28" t="s">
        <v>41</v>
      </c>
      <c r="Y26" s="28" t="s">
        <v>98</v>
      </c>
      <c r="Z26" s="28" t="s">
        <v>99</v>
      </c>
    </row>
    <row r="27" spans="1:26" ht="76.5" x14ac:dyDescent="0.25">
      <c r="A27" s="14">
        <v>16</v>
      </c>
      <c r="B27" s="39">
        <v>80111500</v>
      </c>
      <c r="C27" s="18" t="s">
        <v>27</v>
      </c>
      <c r="D27" s="18" t="s">
        <v>55</v>
      </c>
      <c r="E27" s="18" t="s">
        <v>109</v>
      </c>
      <c r="F27" s="18" t="s">
        <v>30</v>
      </c>
      <c r="G27" s="37" t="s">
        <v>101</v>
      </c>
      <c r="H27" s="37" t="s">
        <v>107</v>
      </c>
      <c r="I27" s="18">
        <v>8</v>
      </c>
      <c r="J27" s="18" t="s">
        <v>110</v>
      </c>
      <c r="K27" s="18" t="s">
        <v>33</v>
      </c>
      <c r="L27" s="29">
        <v>789192080</v>
      </c>
      <c r="M27" s="29">
        <v>789192080</v>
      </c>
      <c r="N27" s="29"/>
      <c r="O27" s="30"/>
      <c r="P27" s="30"/>
      <c r="Q27" s="18" t="s">
        <v>104</v>
      </c>
      <c r="R27" s="18" t="s">
        <v>85</v>
      </c>
      <c r="S27" s="18"/>
      <c r="T27" s="18" t="s">
        <v>111</v>
      </c>
      <c r="U27" s="18" t="s">
        <v>88</v>
      </c>
      <c r="V27" s="18" t="s">
        <v>61</v>
      </c>
      <c r="W27" s="18" t="s">
        <v>67</v>
      </c>
      <c r="X27" s="18" t="s">
        <v>41</v>
      </c>
      <c r="Y27" s="18" t="s">
        <v>112</v>
      </c>
      <c r="Z27" s="18" t="s">
        <v>113</v>
      </c>
    </row>
    <row r="28" spans="1:26" ht="89.25" x14ac:dyDescent="0.25">
      <c r="A28" s="14">
        <v>17</v>
      </c>
      <c r="B28" s="39">
        <v>81112002</v>
      </c>
      <c r="C28" s="18" t="s">
        <v>27</v>
      </c>
      <c r="D28" s="18" t="s">
        <v>55</v>
      </c>
      <c r="E28" s="18" t="s">
        <v>114</v>
      </c>
      <c r="F28" s="18" t="s">
        <v>30</v>
      </c>
      <c r="G28" s="43" t="s">
        <v>31</v>
      </c>
      <c r="H28" s="37" t="s">
        <v>31</v>
      </c>
      <c r="I28" s="31">
        <v>11</v>
      </c>
      <c r="J28" s="18" t="s">
        <v>32</v>
      </c>
      <c r="K28" s="31" t="s">
        <v>33</v>
      </c>
      <c r="L28" s="44">
        <v>55000000</v>
      </c>
      <c r="M28" s="44">
        <v>55000000</v>
      </c>
      <c r="N28" s="44">
        <v>55000000</v>
      </c>
      <c r="O28" s="30">
        <v>0</v>
      </c>
      <c r="P28" s="30" t="s">
        <v>115</v>
      </c>
      <c r="Q28" s="18" t="s">
        <v>35</v>
      </c>
      <c r="R28" s="18" t="s">
        <v>74</v>
      </c>
      <c r="S28" s="18" t="s">
        <v>75</v>
      </c>
      <c r="T28" s="18" t="s">
        <v>116</v>
      </c>
      <c r="U28" s="18" t="s">
        <v>77</v>
      </c>
      <c r="V28" s="18" t="s">
        <v>61</v>
      </c>
      <c r="W28" s="18" t="s">
        <v>67</v>
      </c>
      <c r="X28" s="18" t="s">
        <v>41</v>
      </c>
      <c r="Y28" s="18" t="s">
        <v>42</v>
      </c>
      <c r="Z28" s="18" t="s">
        <v>43</v>
      </c>
    </row>
    <row r="29" spans="1:26" ht="89.25" x14ac:dyDescent="0.25">
      <c r="A29" s="14">
        <v>18</v>
      </c>
      <c r="B29" s="34">
        <v>80111504</v>
      </c>
      <c r="C29" s="31" t="s">
        <v>27</v>
      </c>
      <c r="D29" s="31" t="s">
        <v>55</v>
      </c>
      <c r="E29" s="18" t="s">
        <v>117</v>
      </c>
      <c r="F29" s="18" t="s">
        <v>30</v>
      </c>
      <c r="G29" s="37" t="s">
        <v>31</v>
      </c>
      <c r="H29" s="37" t="s">
        <v>31</v>
      </c>
      <c r="I29" s="18">
        <v>7</v>
      </c>
      <c r="J29" s="18" t="s">
        <v>32</v>
      </c>
      <c r="K29" s="18" t="s">
        <v>33</v>
      </c>
      <c r="L29" s="29">
        <v>49000000</v>
      </c>
      <c r="M29" s="29">
        <v>49000000</v>
      </c>
      <c r="N29" s="29">
        <v>49000000</v>
      </c>
      <c r="O29" s="30">
        <v>0</v>
      </c>
      <c r="P29" s="30" t="s">
        <v>118</v>
      </c>
      <c r="Q29" s="31" t="s">
        <v>35</v>
      </c>
      <c r="R29" s="31" t="s">
        <v>119</v>
      </c>
      <c r="S29" s="45" t="s">
        <v>59</v>
      </c>
      <c r="T29" s="18" t="s">
        <v>120</v>
      </c>
      <c r="U29" s="31" t="s">
        <v>121</v>
      </c>
      <c r="V29" s="18" t="s">
        <v>122</v>
      </c>
      <c r="W29" s="18" t="s">
        <v>123</v>
      </c>
      <c r="X29" s="32" t="s">
        <v>41</v>
      </c>
      <c r="Y29" s="18" t="s">
        <v>42</v>
      </c>
      <c r="Z29" s="18" t="s">
        <v>43</v>
      </c>
    </row>
    <row r="30" spans="1:26" ht="76.5" x14ac:dyDescent="0.25">
      <c r="A30" s="14">
        <v>19</v>
      </c>
      <c r="B30" s="39">
        <v>80141607</v>
      </c>
      <c r="C30" s="16" t="s">
        <v>46</v>
      </c>
      <c r="D30" s="15" t="s">
        <v>124</v>
      </c>
      <c r="E30" s="27" t="s">
        <v>125</v>
      </c>
      <c r="F30" s="18" t="s">
        <v>126</v>
      </c>
      <c r="G30" s="27" t="s">
        <v>101</v>
      </c>
      <c r="H30" s="18" t="s">
        <v>127</v>
      </c>
      <c r="I30" s="27" t="s">
        <v>54</v>
      </c>
      <c r="J30" s="27" t="s">
        <v>128</v>
      </c>
      <c r="K30" s="27" t="s">
        <v>33</v>
      </c>
      <c r="L30" s="29">
        <v>1285511000</v>
      </c>
      <c r="M30" s="29">
        <v>1285511000</v>
      </c>
      <c r="N30" s="29"/>
      <c r="O30" s="30"/>
      <c r="P30" s="30"/>
      <c r="Q30" s="31" t="s">
        <v>35</v>
      </c>
      <c r="R30" s="18" t="s">
        <v>54</v>
      </c>
      <c r="S30" s="18"/>
      <c r="T30" s="18" t="s">
        <v>54</v>
      </c>
      <c r="U30" s="31" t="s">
        <v>52</v>
      </c>
      <c r="V30" s="18" t="s">
        <v>129</v>
      </c>
      <c r="W30" s="34" t="s">
        <v>67</v>
      </c>
      <c r="X30" s="18" t="s">
        <v>54</v>
      </c>
      <c r="Y30" s="18" t="s">
        <v>54</v>
      </c>
      <c r="Z30" s="18" t="s">
        <v>54</v>
      </c>
    </row>
    <row r="31" spans="1:26" ht="77.25" thickBot="1" x14ac:dyDescent="0.3">
      <c r="A31" s="14">
        <v>20</v>
      </c>
      <c r="B31" s="39">
        <v>80141607</v>
      </c>
      <c r="C31" s="16" t="s">
        <v>46</v>
      </c>
      <c r="D31" s="15" t="s">
        <v>124</v>
      </c>
      <c r="E31" s="27" t="s">
        <v>130</v>
      </c>
      <c r="F31" s="18" t="s">
        <v>30</v>
      </c>
      <c r="G31" s="27" t="s">
        <v>127</v>
      </c>
      <c r="H31" s="18" t="s">
        <v>94</v>
      </c>
      <c r="I31" s="27">
        <v>6</v>
      </c>
      <c r="J31" s="27" t="s">
        <v>110</v>
      </c>
      <c r="K31" s="27" t="s">
        <v>33</v>
      </c>
      <c r="L31" s="29">
        <v>437612108</v>
      </c>
      <c r="M31" s="29">
        <v>437612108</v>
      </c>
      <c r="N31" s="46"/>
      <c r="O31" s="30"/>
      <c r="P31" s="30"/>
      <c r="Q31" s="31" t="s">
        <v>35</v>
      </c>
      <c r="R31" s="18" t="s">
        <v>54</v>
      </c>
      <c r="S31" s="18"/>
      <c r="T31" s="18" t="s">
        <v>54</v>
      </c>
      <c r="U31" s="31" t="s">
        <v>88</v>
      </c>
      <c r="V31" s="18" t="s">
        <v>129</v>
      </c>
      <c r="W31" s="47" t="s">
        <v>67</v>
      </c>
      <c r="X31" s="31" t="s">
        <v>54</v>
      </c>
      <c r="Y31" s="31" t="s">
        <v>54</v>
      </c>
      <c r="Z31" s="31" t="s">
        <v>54</v>
      </c>
    </row>
    <row r="32" spans="1:26" ht="76.5" x14ac:dyDescent="0.25">
      <c r="A32" s="14">
        <v>21</v>
      </c>
      <c r="B32" s="48">
        <v>80111501</v>
      </c>
      <c r="C32" s="49" t="s">
        <v>27</v>
      </c>
      <c r="D32" s="15" t="s">
        <v>28</v>
      </c>
      <c r="E32" s="50" t="s">
        <v>131</v>
      </c>
      <c r="F32" s="27" t="s">
        <v>30</v>
      </c>
      <c r="G32" s="16" t="s">
        <v>31</v>
      </c>
      <c r="H32" s="18" t="s">
        <v>31</v>
      </c>
      <c r="I32" s="51">
        <v>6</v>
      </c>
      <c r="J32" s="16" t="s">
        <v>32</v>
      </c>
      <c r="K32" s="16" t="s">
        <v>33</v>
      </c>
      <c r="L32" s="52">
        <v>24000000</v>
      </c>
      <c r="M32" s="53">
        <v>24000000</v>
      </c>
      <c r="N32" s="53">
        <v>24000000</v>
      </c>
      <c r="O32" s="30">
        <v>0</v>
      </c>
      <c r="P32" s="30" t="s">
        <v>132</v>
      </c>
      <c r="Q32" s="18" t="s">
        <v>133</v>
      </c>
      <c r="R32" s="54" t="s">
        <v>36</v>
      </c>
      <c r="S32" s="18"/>
      <c r="T32" s="18" t="s">
        <v>134</v>
      </c>
      <c r="U32" s="18" t="s">
        <v>38</v>
      </c>
      <c r="V32" s="18" t="s">
        <v>135</v>
      </c>
      <c r="W32" s="19" t="s">
        <v>123</v>
      </c>
      <c r="X32" s="28" t="s">
        <v>136</v>
      </c>
      <c r="Y32" s="28" t="s">
        <v>137</v>
      </c>
      <c r="Z32" s="18" t="s">
        <v>43</v>
      </c>
    </row>
    <row r="33" spans="1:26" ht="76.5" x14ac:dyDescent="0.25">
      <c r="A33" s="14">
        <v>22</v>
      </c>
      <c r="B33" s="55">
        <v>80111501</v>
      </c>
      <c r="C33" s="56" t="s">
        <v>27</v>
      </c>
      <c r="D33" s="55" t="s">
        <v>28</v>
      </c>
      <c r="E33" s="57" t="s">
        <v>138</v>
      </c>
      <c r="F33" s="27" t="s">
        <v>30</v>
      </c>
      <c r="G33" s="16" t="s">
        <v>31</v>
      </c>
      <c r="H33" s="18" t="s">
        <v>31</v>
      </c>
      <c r="I33" s="58">
        <v>6</v>
      </c>
      <c r="J33" s="16" t="s">
        <v>32</v>
      </c>
      <c r="K33" s="16" t="s">
        <v>33</v>
      </c>
      <c r="L33" s="59">
        <v>24000000</v>
      </c>
      <c r="M33" s="60">
        <v>24000000</v>
      </c>
      <c r="N33" s="60">
        <v>24000000</v>
      </c>
      <c r="O33" s="30">
        <v>0</v>
      </c>
      <c r="P33" s="27" t="s">
        <v>139</v>
      </c>
      <c r="Q33" s="27" t="s">
        <v>133</v>
      </c>
      <c r="R33" s="54" t="s">
        <v>36</v>
      </c>
      <c r="S33" s="27"/>
      <c r="T33" s="27" t="s">
        <v>134</v>
      </c>
      <c r="U33" s="27" t="s">
        <v>38</v>
      </c>
      <c r="V33" s="27" t="s">
        <v>135</v>
      </c>
      <c r="W33" s="19" t="s">
        <v>123</v>
      </c>
      <c r="X33" s="27" t="s">
        <v>136</v>
      </c>
      <c r="Y33" s="27" t="s">
        <v>137</v>
      </c>
      <c r="Z33" s="18" t="s">
        <v>43</v>
      </c>
    </row>
    <row r="34" spans="1:26" ht="64.5" thickBot="1" x14ac:dyDescent="0.3">
      <c r="A34" s="14">
        <v>23</v>
      </c>
      <c r="B34" s="55">
        <v>80101500</v>
      </c>
      <c r="C34" s="56" t="s">
        <v>27</v>
      </c>
      <c r="D34" s="55" t="s">
        <v>28</v>
      </c>
      <c r="E34" s="57" t="s">
        <v>140</v>
      </c>
      <c r="F34" s="27" t="s">
        <v>30</v>
      </c>
      <c r="G34" s="16" t="s">
        <v>94</v>
      </c>
      <c r="H34" s="18" t="s">
        <v>141</v>
      </c>
      <c r="I34" s="58">
        <v>3</v>
      </c>
      <c r="J34" s="61" t="s">
        <v>142</v>
      </c>
      <c r="K34" s="16" t="s">
        <v>33</v>
      </c>
      <c r="L34" s="59">
        <v>7000000</v>
      </c>
      <c r="M34" s="59">
        <v>7000000</v>
      </c>
      <c r="N34" s="29"/>
      <c r="O34" s="30"/>
      <c r="P34" s="30"/>
      <c r="Q34" s="18" t="s">
        <v>143</v>
      </c>
      <c r="R34" s="54" t="s">
        <v>36</v>
      </c>
      <c r="S34" s="18"/>
      <c r="T34" s="18" t="s">
        <v>144</v>
      </c>
      <c r="U34" s="18" t="s">
        <v>38</v>
      </c>
      <c r="V34" s="18" t="s">
        <v>135</v>
      </c>
      <c r="W34" s="19" t="s">
        <v>123</v>
      </c>
      <c r="X34" s="28" t="s">
        <v>136</v>
      </c>
      <c r="Y34" s="28" t="s">
        <v>137</v>
      </c>
      <c r="Z34" s="18" t="s">
        <v>43</v>
      </c>
    </row>
    <row r="35" spans="1:26" ht="115.5" thickBot="1" x14ac:dyDescent="0.3">
      <c r="A35" s="41">
        <v>24</v>
      </c>
      <c r="B35" s="41">
        <v>80111505</v>
      </c>
      <c r="C35" s="41" t="s">
        <v>27</v>
      </c>
      <c r="D35" s="41" t="s">
        <v>28</v>
      </c>
      <c r="E35" s="41" t="s">
        <v>145</v>
      </c>
      <c r="F35" s="41" t="s">
        <v>30</v>
      </c>
      <c r="G35" s="41"/>
      <c r="H35" s="41"/>
      <c r="I35" s="41" t="s">
        <v>146</v>
      </c>
      <c r="J35" s="41" t="s">
        <v>32</v>
      </c>
      <c r="K35" s="41" t="s">
        <v>33</v>
      </c>
      <c r="L35" s="42"/>
      <c r="M35" s="42"/>
      <c r="N35" s="42"/>
      <c r="O35" s="41"/>
      <c r="P35" s="41"/>
      <c r="Q35" s="41" t="s">
        <v>133</v>
      </c>
      <c r="R35" s="41" t="s">
        <v>147</v>
      </c>
      <c r="S35" s="41"/>
      <c r="T35" s="41" t="s">
        <v>134</v>
      </c>
      <c r="U35" s="41" t="s">
        <v>38</v>
      </c>
      <c r="V35" s="41" t="s">
        <v>135</v>
      </c>
      <c r="W35" s="41" t="s">
        <v>123</v>
      </c>
      <c r="X35" s="41" t="s">
        <v>136</v>
      </c>
      <c r="Y35" s="41" t="s">
        <v>137</v>
      </c>
      <c r="Z35" s="41" t="s">
        <v>148</v>
      </c>
    </row>
    <row r="36" spans="1:26" ht="51.75" thickBot="1" x14ac:dyDescent="0.3">
      <c r="A36" s="41">
        <v>25</v>
      </c>
      <c r="B36" s="41">
        <v>80111504</v>
      </c>
      <c r="C36" s="41" t="s">
        <v>46</v>
      </c>
      <c r="D36" s="41" t="s">
        <v>149</v>
      </c>
      <c r="E36" s="41" t="s">
        <v>150</v>
      </c>
      <c r="F36" s="41" t="s">
        <v>30</v>
      </c>
      <c r="G36" s="41"/>
      <c r="H36" s="41"/>
      <c r="I36" s="41"/>
      <c r="J36" s="41"/>
      <c r="K36" s="41" t="s">
        <v>33</v>
      </c>
      <c r="L36" s="42"/>
      <c r="M36" s="42"/>
      <c r="N36" s="42"/>
      <c r="O36" s="41"/>
      <c r="P36" s="41"/>
      <c r="Q36" s="41" t="s">
        <v>143</v>
      </c>
      <c r="R36" s="41" t="s">
        <v>54</v>
      </c>
      <c r="S36" s="41"/>
      <c r="T36" s="41" t="s">
        <v>54</v>
      </c>
      <c r="U36" s="41" t="s">
        <v>38</v>
      </c>
      <c r="V36" s="41" t="s">
        <v>135</v>
      </c>
      <c r="W36" s="41" t="s">
        <v>123</v>
      </c>
      <c r="X36" s="41" t="s">
        <v>54</v>
      </c>
      <c r="Y36" s="41" t="s">
        <v>54</v>
      </c>
      <c r="Z36" s="41" t="s">
        <v>54</v>
      </c>
    </row>
    <row r="37" spans="1:26" ht="102.75" thickBot="1" x14ac:dyDescent="0.3">
      <c r="A37" s="14">
        <v>26</v>
      </c>
      <c r="B37" s="55">
        <v>80111501</v>
      </c>
      <c r="C37" s="56" t="s">
        <v>27</v>
      </c>
      <c r="D37" s="55" t="s">
        <v>55</v>
      </c>
      <c r="E37" s="57" t="s">
        <v>151</v>
      </c>
      <c r="F37" s="27" t="s">
        <v>30</v>
      </c>
      <c r="G37" s="16" t="s">
        <v>31</v>
      </c>
      <c r="H37" s="27" t="s">
        <v>31</v>
      </c>
      <c r="I37" s="58">
        <v>6</v>
      </c>
      <c r="J37" s="16" t="s">
        <v>32</v>
      </c>
      <c r="K37" s="16" t="s">
        <v>33</v>
      </c>
      <c r="L37" s="59">
        <v>33000000</v>
      </c>
      <c r="M37" s="60">
        <v>33000000</v>
      </c>
      <c r="N37" s="60">
        <v>33000000</v>
      </c>
      <c r="O37" s="30">
        <v>0</v>
      </c>
      <c r="P37" s="27" t="s">
        <v>152</v>
      </c>
      <c r="Q37" s="27" t="s">
        <v>133</v>
      </c>
      <c r="R37" s="18" t="s">
        <v>153</v>
      </c>
      <c r="S37" s="62" t="s">
        <v>154</v>
      </c>
      <c r="T37" s="28" t="s">
        <v>155</v>
      </c>
      <c r="U37" s="18" t="s">
        <v>156</v>
      </c>
      <c r="V37" s="27" t="s">
        <v>61</v>
      </c>
      <c r="W37" s="18" t="s">
        <v>123</v>
      </c>
      <c r="X37" s="28" t="s">
        <v>41</v>
      </c>
      <c r="Y37" s="18" t="s">
        <v>42</v>
      </c>
      <c r="Z37" s="18" t="s">
        <v>43</v>
      </c>
    </row>
    <row r="38" spans="1:26" ht="64.5" thickBot="1" x14ac:dyDescent="0.3">
      <c r="A38" s="41">
        <v>27</v>
      </c>
      <c r="B38" s="41">
        <v>80111501</v>
      </c>
      <c r="C38" s="41" t="s">
        <v>27</v>
      </c>
      <c r="D38" s="41" t="s">
        <v>55</v>
      </c>
      <c r="E38" s="41" t="s">
        <v>157</v>
      </c>
      <c r="F38" s="41" t="s">
        <v>30</v>
      </c>
      <c r="G38" s="41"/>
      <c r="H38" s="41"/>
      <c r="I38" s="41">
        <v>3</v>
      </c>
      <c r="J38" s="41" t="s">
        <v>32</v>
      </c>
      <c r="K38" s="41" t="s">
        <v>33</v>
      </c>
      <c r="L38" s="42"/>
      <c r="M38" s="42"/>
      <c r="N38" s="42"/>
      <c r="O38" s="41"/>
      <c r="P38" s="41"/>
      <c r="Q38" s="41" t="s">
        <v>133</v>
      </c>
      <c r="R38" s="41" t="s">
        <v>158</v>
      </c>
      <c r="S38" s="41"/>
      <c r="T38" s="41" t="s">
        <v>159</v>
      </c>
      <c r="U38" s="41" t="s">
        <v>52</v>
      </c>
      <c r="V38" s="41" t="s">
        <v>61</v>
      </c>
      <c r="W38" s="41" t="s">
        <v>123</v>
      </c>
      <c r="X38" s="41" t="s">
        <v>41</v>
      </c>
      <c r="Y38" s="41" t="s">
        <v>42</v>
      </c>
      <c r="Z38" s="41" t="s">
        <v>43</v>
      </c>
    </row>
    <row r="39" spans="1:26" ht="63.75" x14ac:dyDescent="0.25">
      <c r="A39" s="14">
        <v>28</v>
      </c>
      <c r="B39" s="55">
        <v>80111501</v>
      </c>
      <c r="C39" s="56" t="s">
        <v>27</v>
      </c>
      <c r="D39" s="55" t="s">
        <v>55</v>
      </c>
      <c r="E39" s="57" t="s">
        <v>160</v>
      </c>
      <c r="F39" s="27" t="s">
        <v>30</v>
      </c>
      <c r="G39" s="16" t="s">
        <v>94</v>
      </c>
      <c r="H39" s="18" t="s">
        <v>94</v>
      </c>
      <c r="I39" s="58">
        <v>6</v>
      </c>
      <c r="J39" s="16" t="s">
        <v>32</v>
      </c>
      <c r="K39" s="16" t="s">
        <v>33</v>
      </c>
      <c r="L39" s="63">
        <v>124851290</v>
      </c>
      <c r="M39" s="60">
        <v>124851290</v>
      </c>
      <c r="N39" s="29"/>
      <c r="O39" s="30"/>
      <c r="P39" s="30"/>
      <c r="Q39" s="27" t="s">
        <v>133</v>
      </c>
      <c r="R39" s="18" t="s">
        <v>161</v>
      </c>
      <c r="S39" s="18"/>
      <c r="T39" s="28" t="s">
        <v>162</v>
      </c>
      <c r="U39" s="28" t="s">
        <v>52</v>
      </c>
      <c r="V39" s="18" t="s">
        <v>61</v>
      </c>
      <c r="W39" s="18" t="s">
        <v>67</v>
      </c>
      <c r="X39" s="28" t="s">
        <v>41</v>
      </c>
      <c r="Y39" s="18" t="s">
        <v>42</v>
      </c>
      <c r="Z39" s="18" t="s">
        <v>43</v>
      </c>
    </row>
    <row r="40" spans="1:26" ht="102" x14ac:dyDescent="0.25">
      <c r="A40" s="14">
        <v>29</v>
      </c>
      <c r="B40" s="55">
        <v>80111501</v>
      </c>
      <c r="C40" s="56" t="s">
        <v>27</v>
      </c>
      <c r="D40" s="55" t="s">
        <v>55</v>
      </c>
      <c r="E40" s="57" t="s">
        <v>163</v>
      </c>
      <c r="F40" s="27" t="s">
        <v>30</v>
      </c>
      <c r="G40" s="16" t="s">
        <v>31</v>
      </c>
      <c r="H40" s="18" t="s">
        <v>49</v>
      </c>
      <c r="I40" s="58">
        <v>6</v>
      </c>
      <c r="J40" s="16" t="s">
        <v>32</v>
      </c>
      <c r="K40" s="16" t="s">
        <v>33</v>
      </c>
      <c r="L40" s="63">
        <v>30000000</v>
      </c>
      <c r="M40" s="60">
        <v>30000000</v>
      </c>
      <c r="N40" s="60">
        <v>30000000</v>
      </c>
      <c r="O40" s="30">
        <v>0</v>
      </c>
      <c r="P40" s="30" t="s">
        <v>164</v>
      </c>
      <c r="Q40" s="27" t="s">
        <v>133</v>
      </c>
      <c r="R40" s="18" t="s">
        <v>64</v>
      </c>
      <c r="S40" s="18" t="s">
        <v>165</v>
      </c>
      <c r="T40" s="28" t="s">
        <v>166</v>
      </c>
      <c r="U40" s="28" t="s">
        <v>52</v>
      </c>
      <c r="V40" s="18" t="s">
        <v>61</v>
      </c>
      <c r="W40" s="18" t="s">
        <v>123</v>
      </c>
      <c r="X40" s="28" t="s">
        <v>41</v>
      </c>
      <c r="Y40" s="18" t="s">
        <v>42</v>
      </c>
      <c r="Z40" s="70" t="s">
        <v>177</v>
      </c>
    </row>
    <row r="41" spans="1:26" ht="51" x14ac:dyDescent="0.25">
      <c r="A41" s="14">
        <v>30</v>
      </c>
      <c r="B41" s="17">
        <v>56121502</v>
      </c>
      <c r="C41" s="16" t="s">
        <v>27</v>
      </c>
      <c r="D41" s="17" t="s">
        <v>28</v>
      </c>
      <c r="E41" s="18" t="s">
        <v>167</v>
      </c>
      <c r="F41" s="18" t="s">
        <v>30</v>
      </c>
      <c r="G41" s="64" t="s">
        <v>127</v>
      </c>
      <c r="H41" s="28" t="s">
        <v>107</v>
      </c>
      <c r="I41" s="65">
        <v>3</v>
      </c>
      <c r="J41" s="66" t="s">
        <v>168</v>
      </c>
      <c r="K41" s="16" t="s">
        <v>33</v>
      </c>
      <c r="L41" s="67">
        <v>33858582</v>
      </c>
      <c r="M41" s="67">
        <v>33858582</v>
      </c>
      <c r="N41" s="29"/>
      <c r="O41" s="30"/>
      <c r="P41" s="30"/>
      <c r="Q41" s="18" t="s">
        <v>169</v>
      </c>
      <c r="R41" s="68" t="s">
        <v>170</v>
      </c>
      <c r="S41" s="68"/>
      <c r="T41" s="24" t="s">
        <v>171</v>
      </c>
      <c r="U41" s="68" t="s">
        <v>172</v>
      </c>
      <c r="V41" s="69" t="s">
        <v>173</v>
      </c>
      <c r="W41" s="24" t="s">
        <v>174</v>
      </c>
      <c r="X41" s="70" t="s">
        <v>175</v>
      </c>
      <c r="Y41" s="70" t="s">
        <v>176</v>
      </c>
      <c r="Z41" s="45" t="s">
        <v>182</v>
      </c>
    </row>
    <row r="42" spans="1:26" ht="63.75" x14ac:dyDescent="0.25">
      <c r="A42" s="14">
        <v>31</v>
      </c>
      <c r="B42" s="17">
        <v>82141505</v>
      </c>
      <c r="C42" s="16" t="s">
        <v>27</v>
      </c>
      <c r="D42" s="17" t="s">
        <v>28</v>
      </c>
      <c r="E42" s="18" t="s">
        <v>178</v>
      </c>
      <c r="F42" s="18" t="s">
        <v>30</v>
      </c>
      <c r="G42" s="71" t="s">
        <v>102</v>
      </c>
      <c r="H42" s="18" t="s">
        <v>107</v>
      </c>
      <c r="I42" s="65">
        <v>6</v>
      </c>
      <c r="J42" s="61" t="s">
        <v>142</v>
      </c>
      <c r="K42" s="16" t="s">
        <v>33</v>
      </c>
      <c r="L42" s="67">
        <v>6000000</v>
      </c>
      <c r="M42" s="67">
        <f t="shared" ref="M42:N48" si="0">L42</f>
        <v>6000000</v>
      </c>
      <c r="N42" s="72"/>
      <c r="O42" s="30"/>
      <c r="P42" s="73"/>
      <c r="Q42" s="74" t="s">
        <v>169</v>
      </c>
      <c r="R42" s="68" t="s">
        <v>170</v>
      </c>
      <c r="S42" s="68"/>
      <c r="T42" s="24" t="s">
        <v>179</v>
      </c>
      <c r="U42" s="68" t="s">
        <v>172</v>
      </c>
      <c r="V42" s="69" t="s">
        <v>180</v>
      </c>
      <c r="W42" s="24" t="s">
        <v>174</v>
      </c>
      <c r="X42" s="45" t="s">
        <v>175</v>
      </c>
      <c r="Y42" s="45" t="s">
        <v>181</v>
      </c>
      <c r="Z42" s="45" t="s">
        <v>43</v>
      </c>
    </row>
    <row r="43" spans="1:26" ht="89.25" x14ac:dyDescent="0.25">
      <c r="A43" s="14">
        <v>32</v>
      </c>
      <c r="B43" s="17">
        <v>80111703</v>
      </c>
      <c r="C43" s="75" t="s">
        <v>27</v>
      </c>
      <c r="D43" s="45" t="s">
        <v>28</v>
      </c>
      <c r="E43" s="18" t="s">
        <v>183</v>
      </c>
      <c r="F43" s="18" t="s">
        <v>30</v>
      </c>
      <c r="G43" s="71" t="s">
        <v>31</v>
      </c>
      <c r="H43" s="18" t="s">
        <v>31</v>
      </c>
      <c r="I43" s="65">
        <v>10</v>
      </c>
      <c r="J43" s="16" t="s">
        <v>32</v>
      </c>
      <c r="K43" s="16" t="s">
        <v>33</v>
      </c>
      <c r="L43" s="67">
        <v>28225000</v>
      </c>
      <c r="M43" s="67">
        <f t="shared" si="0"/>
        <v>28225000</v>
      </c>
      <c r="N43" s="67">
        <f t="shared" si="0"/>
        <v>28225000</v>
      </c>
      <c r="O43" s="30">
        <v>0</v>
      </c>
      <c r="P43" s="30" t="s">
        <v>184</v>
      </c>
      <c r="Q43" s="76" t="s">
        <v>185</v>
      </c>
      <c r="R43" s="54" t="s">
        <v>36</v>
      </c>
      <c r="S43" s="68"/>
      <c r="T43" s="24" t="s">
        <v>186</v>
      </c>
      <c r="U43" s="68" t="s">
        <v>38</v>
      </c>
      <c r="V43" s="69" t="s">
        <v>187</v>
      </c>
      <c r="W43" s="24" t="s">
        <v>174</v>
      </c>
      <c r="X43" s="45" t="s">
        <v>136</v>
      </c>
      <c r="Y43" s="45" t="s">
        <v>137</v>
      </c>
      <c r="Z43" s="45" t="s">
        <v>43</v>
      </c>
    </row>
    <row r="44" spans="1:26" ht="127.5" x14ac:dyDescent="0.25">
      <c r="A44" s="14">
        <v>33</v>
      </c>
      <c r="B44" s="17">
        <v>80111501</v>
      </c>
      <c r="C44" s="75" t="s">
        <v>27</v>
      </c>
      <c r="D44" s="45" t="s">
        <v>28</v>
      </c>
      <c r="E44" s="18" t="s">
        <v>188</v>
      </c>
      <c r="F44" s="18" t="s">
        <v>30</v>
      </c>
      <c r="G44" s="16" t="s">
        <v>31</v>
      </c>
      <c r="H44" s="18" t="s">
        <v>31</v>
      </c>
      <c r="I44" s="65">
        <v>8</v>
      </c>
      <c r="J44" s="16" t="s">
        <v>32</v>
      </c>
      <c r="K44" s="16" t="s">
        <v>33</v>
      </c>
      <c r="L44" s="67">
        <v>32000000</v>
      </c>
      <c r="M44" s="67">
        <f t="shared" si="0"/>
        <v>32000000</v>
      </c>
      <c r="N44" s="67">
        <f t="shared" si="0"/>
        <v>32000000</v>
      </c>
      <c r="O44" s="30">
        <v>0</v>
      </c>
      <c r="P44" s="30" t="s">
        <v>189</v>
      </c>
      <c r="Q44" s="76" t="s">
        <v>185</v>
      </c>
      <c r="R44" s="54" t="s">
        <v>36</v>
      </c>
      <c r="S44" s="45" t="s">
        <v>147</v>
      </c>
      <c r="T44" s="24" t="s">
        <v>190</v>
      </c>
      <c r="U44" s="68" t="s">
        <v>38</v>
      </c>
      <c r="V44" s="69" t="s">
        <v>191</v>
      </c>
      <c r="W44" s="24" t="s">
        <v>174</v>
      </c>
      <c r="X44" s="45" t="s">
        <v>136</v>
      </c>
      <c r="Y44" s="45" t="s">
        <v>137</v>
      </c>
      <c r="Z44" s="45" t="s">
        <v>43</v>
      </c>
    </row>
    <row r="45" spans="1:26" ht="63.75" x14ac:dyDescent="0.25">
      <c r="A45" s="14">
        <v>34</v>
      </c>
      <c r="B45" s="17">
        <v>80161504</v>
      </c>
      <c r="C45" s="75" t="s">
        <v>27</v>
      </c>
      <c r="D45" s="45" t="s">
        <v>28</v>
      </c>
      <c r="E45" s="18" t="s">
        <v>192</v>
      </c>
      <c r="F45" s="18" t="s">
        <v>30</v>
      </c>
      <c r="G45" s="16" t="s">
        <v>31</v>
      </c>
      <c r="H45" s="18" t="s">
        <v>31</v>
      </c>
      <c r="I45" s="65">
        <v>8</v>
      </c>
      <c r="J45" s="16" t="s">
        <v>32</v>
      </c>
      <c r="K45" s="16" t="s">
        <v>33</v>
      </c>
      <c r="L45" s="67">
        <v>20000000</v>
      </c>
      <c r="M45" s="67">
        <f t="shared" si="0"/>
        <v>20000000</v>
      </c>
      <c r="N45" s="29">
        <v>20000000</v>
      </c>
      <c r="O45" s="30">
        <v>0</v>
      </c>
      <c r="P45" s="30" t="s">
        <v>193</v>
      </c>
      <c r="Q45" s="76" t="s">
        <v>104</v>
      </c>
      <c r="R45" s="54" t="s">
        <v>36</v>
      </c>
      <c r="S45" s="68"/>
      <c r="T45" s="24" t="s">
        <v>190</v>
      </c>
      <c r="U45" s="68" t="s">
        <v>38</v>
      </c>
      <c r="V45" s="69" t="s">
        <v>191</v>
      </c>
      <c r="W45" s="24" t="s">
        <v>174</v>
      </c>
      <c r="X45" s="45" t="s">
        <v>136</v>
      </c>
      <c r="Y45" s="45" t="s">
        <v>137</v>
      </c>
      <c r="Z45" s="45" t="s">
        <v>43</v>
      </c>
    </row>
    <row r="46" spans="1:26" ht="127.5" x14ac:dyDescent="0.25">
      <c r="A46" s="14">
        <v>35</v>
      </c>
      <c r="B46" s="17">
        <v>80161504</v>
      </c>
      <c r="C46" s="75" t="s">
        <v>27</v>
      </c>
      <c r="D46" s="45" t="s">
        <v>28</v>
      </c>
      <c r="E46" s="18" t="s">
        <v>194</v>
      </c>
      <c r="F46" s="77" t="s">
        <v>30</v>
      </c>
      <c r="G46" s="16" t="s">
        <v>31</v>
      </c>
      <c r="H46" s="18" t="s">
        <v>31</v>
      </c>
      <c r="I46" s="65">
        <v>4</v>
      </c>
      <c r="J46" s="16" t="s">
        <v>32</v>
      </c>
      <c r="K46" s="16" t="s">
        <v>33</v>
      </c>
      <c r="L46" s="67">
        <v>8000000</v>
      </c>
      <c r="M46" s="67">
        <v>8000000</v>
      </c>
      <c r="N46" s="29">
        <v>8000000</v>
      </c>
      <c r="O46" s="30">
        <v>0</v>
      </c>
      <c r="P46" s="30" t="s">
        <v>195</v>
      </c>
      <c r="Q46" s="76" t="s">
        <v>104</v>
      </c>
      <c r="R46" s="54" t="s">
        <v>36</v>
      </c>
      <c r="S46" s="18" t="s">
        <v>147</v>
      </c>
      <c r="T46" s="24" t="s">
        <v>190</v>
      </c>
      <c r="U46" s="68" t="s">
        <v>38</v>
      </c>
      <c r="V46" s="69" t="s">
        <v>191</v>
      </c>
      <c r="W46" s="24" t="s">
        <v>174</v>
      </c>
      <c r="X46" s="45" t="s">
        <v>136</v>
      </c>
      <c r="Y46" s="45" t="s">
        <v>137</v>
      </c>
      <c r="Z46" s="45" t="s">
        <v>43</v>
      </c>
    </row>
    <row r="47" spans="1:26" ht="127.5" x14ac:dyDescent="0.25">
      <c r="A47" s="14">
        <v>36</v>
      </c>
      <c r="B47" s="17">
        <v>80161504</v>
      </c>
      <c r="C47" s="75" t="s">
        <v>27</v>
      </c>
      <c r="D47" s="45" t="s">
        <v>28</v>
      </c>
      <c r="E47" s="18" t="s">
        <v>194</v>
      </c>
      <c r="F47" s="77" t="s">
        <v>30</v>
      </c>
      <c r="G47" s="16" t="s">
        <v>31</v>
      </c>
      <c r="H47" s="18" t="s">
        <v>31</v>
      </c>
      <c r="I47" s="65">
        <v>8</v>
      </c>
      <c r="J47" s="16" t="s">
        <v>32</v>
      </c>
      <c r="K47" s="16" t="s">
        <v>33</v>
      </c>
      <c r="L47" s="67">
        <v>16000000</v>
      </c>
      <c r="M47" s="67">
        <f t="shared" si="0"/>
        <v>16000000</v>
      </c>
      <c r="N47" s="67">
        <f t="shared" si="0"/>
        <v>16000000</v>
      </c>
      <c r="O47" s="30">
        <v>0</v>
      </c>
      <c r="P47" s="30" t="s">
        <v>196</v>
      </c>
      <c r="Q47" s="76" t="s">
        <v>104</v>
      </c>
      <c r="R47" s="54" t="s">
        <v>36</v>
      </c>
      <c r="S47" s="18" t="s">
        <v>147</v>
      </c>
      <c r="T47" s="24" t="s">
        <v>190</v>
      </c>
      <c r="U47" s="68" t="s">
        <v>38</v>
      </c>
      <c r="V47" s="69" t="s">
        <v>191</v>
      </c>
      <c r="W47" s="24" t="s">
        <v>174</v>
      </c>
      <c r="X47" s="45" t="s">
        <v>136</v>
      </c>
      <c r="Y47" s="45" t="s">
        <v>137</v>
      </c>
      <c r="Z47" s="45" t="s">
        <v>43</v>
      </c>
    </row>
    <row r="48" spans="1:26" ht="127.5" x14ac:dyDescent="0.25">
      <c r="A48" s="14">
        <v>37</v>
      </c>
      <c r="B48" s="17">
        <v>80161504</v>
      </c>
      <c r="C48" s="75" t="s">
        <v>27</v>
      </c>
      <c r="D48" s="45" t="s">
        <v>28</v>
      </c>
      <c r="E48" s="18" t="s">
        <v>194</v>
      </c>
      <c r="F48" s="77" t="s">
        <v>30</v>
      </c>
      <c r="G48" s="16" t="s">
        <v>31</v>
      </c>
      <c r="H48" s="27" t="s">
        <v>31</v>
      </c>
      <c r="I48" s="65">
        <v>8</v>
      </c>
      <c r="J48" s="16" t="s">
        <v>32</v>
      </c>
      <c r="K48" s="16" t="s">
        <v>33</v>
      </c>
      <c r="L48" s="67">
        <v>16000000</v>
      </c>
      <c r="M48" s="67">
        <f t="shared" si="0"/>
        <v>16000000</v>
      </c>
      <c r="N48" s="26">
        <v>16000000</v>
      </c>
      <c r="O48" s="30">
        <v>0</v>
      </c>
      <c r="P48" s="27" t="s">
        <v>197</v>
      </c>
      <c r="Q48" s="76" t="s">
        <v>104</v>
      </c>
      <c r="R48" s="54" t="s">
        <v>36</v>
      </c>
      <c r="S48" s="18" t="s">
        <v>147</v>
      </c>
      <c r="T48" s="24" t="s">
        <v>190</v>
      </c>
      <c r="U48" s="68" t="s">
        <v>38</v>
      </c>
      <c r="V48" s="69" t="s">
        <v>191</v>
      </c>
      <c r="W48" s="24" t="s">
        <v>174</v>
      </c>
      <c r="X48" s="45" t="s">
        <v>136</v>
      </c>
      <c r="Y48" s="45" t="s">
        <v>137</v>
      </c>
      <c r="Z48" s="28" t="s">
        <v>177</v>
      </c>
    </row>
    <row r="49" spans="1:26" ht="63.75" x14ac:dyDescent="0.25">
      <c r="A49" s="14">
        <v>38</v>
      </c>
      <c r="B49" s="17">
        <v>421220003</v>
      </c>
      <c r="C49" s="75" t="s">
        <v>27</v>
      </c>
      <c r="D49" s="45" t="s">
        <v>28</v>
      </c>
      <c r="E49" s="18" t="s">
        <v>198</v>
      </c>
      <c r="F49" s="77" t="s">
        <v>30</v>
      </c>
      <c r="G49" s="71" t="s">
        <v>102</v>
      </c>
      <c r="H49" s="18" t="s">
        <v>107</v>
      </c>
      <c r="I49" s="65">
        <v>2</v>
      </c>
      <c r="J49" s="61" t="s">
        <v>142</v>
      </c>
      <c r="K49" s="16" t="s">
        <v>33</v>
      </c>
      <c r="L49" s="67">
        <v>6397000</v>
      </c>
      <c r="M49" s="67">
        <v>6397000</v>
      </c>
      <c r="N49" s="29"/>
      <c r="O49" s="30"/>
      <c r="P49" s="30"/>
      <c r="Q49" s="78" t="s">
        <v>169</v>
      </c>
      <c r="R49" s="54" t="s">
        <v>36</v>
      </c>
      <c r="S49" s="68"/>
      <c r="T49" s="24" t="s">
        <v>190</v>
      </c>
      <c r="U49" s="68" t="s">
        <v>38</v>
      </c>
      <c r="V49" s="69" t="s">
        <v>191</v>
      </c>
      <c r="W49" s="24" t="s">
        <v>174</v>
      </c>
      <c r="X49" s="28" t="s">
        <v>175</v>
      </c>
      <c r="Y49" s="28" t="s">
        <v>176</v>
      </c>
      <c r="Z49" s="45" t="s">
        <v>43</v>
      </c>
    </row>
    <row r="50" spans="1:26" ht="63.75" x14ac:dyDescent="0.25">
      <c r="A50" s="14">
        <v>39</v>
      </c>
      <c r="B50" s="17">
        <v>80111501</v>
      </c>
      <c r="C50" s="75" t="s">
        <v>27</v>
      </c>
      <c r="D50" s="45" t="s">
        <v>28</v>
      </c>
      <c r="E50" s="18" t="s">
        <v>199</v>
      </c>
      <c r="F50" s="77" t="s">
        <v>30</v>
      </c>
      <c r="G50" s="16" t="s">
        <v>31</v>
      </c>
      <c r="H50" s="18" t="s">
        <v>31</v>
      </c>
      <c r="I50" s="65">
        <v>11</v>
      </c>
      <c r="J50" s="16" t="s">
        <v>32</v>
      </c>
      <c r="K50" s="16" t="s">
        <v>33</v>
      </c>
      <c r="L50" s="67">
        <v>46200000</v>
      </c>
      <c r="M50" s="67">
        <v>46200000</v>
      </c>
      <c r="N50" s="67">
        <v>46200000</v>
      </c>
      <c r="O50" s="30">
        <v>0</v>
      </c>
      <c r="P50" s="30" t="s">
        <v>200</v>
      </c>
      <c r="Q50" s="76" t="s">
        <v>185</v>
      </c>
      <c r="R50" s="54" t="s">
        <v>36</v>
      </c>
      <c r="S50" s="68"/>
      <c r="T50" s="24" t="s">
        <v>201</v>
      </c>
      <c r="U50" s="68" t="s">
        <v>38</v>
      </c>
      <c r="V50" s="69" t="s">
        <v>180</v>
      </c>
      <c r="W50" s="24" t="s">
        <v>174</v>
      </c>
      <c r="X50" s="45" t="s">
        <v>136</v>
      </c>
      <c r="Y50" s="45" t="s">
        <v>137</v>
      </c>
      <c r="Z50" s="45" t="s">
        <v>43</v>
      </c>
    </row>
    <row r="51" spans="1:26" ht="76.5" x14ac:dyDescent="0.25">
      <c r="A51" s="14">
        <v>40</v>
      </c>
      <c r="B51" s="17">
        <v>80111501</v>
      </c>
      <c r="C51" s="75" t="s">
        <v>27</v>
      </c>
      <c r="D51" s="45" t="s">
        <v>28</v>
      </c>
      <c r="E51" s="18" t="s">
        <v>202</v>
      </c>
      <c r="F51" s="77" t="s">
        <v>30</v>
      </c>
      <c r="G51" s="16" t="s">
        <v>31</v>
      </c>
      <c r="H51" s="18" t="s">
        <v>31</v>
      </c>
      <c r="I51" s="65">
        <v>11</v>
      </c>
      <c r="J51" s="16" t="s">
        <v>32</v>
      </c>
      <c r="K51" s="16" t="s">
        <v>33</v>
      </c>
      <c r="L51" s="67">
        <v>40425000</v>
      </c>
      <c r="M51" s="67">
        <v>40425000</v>
      </c>
      <c r="N51" s="29">
        <v>40425000</v>
      </c>
      <c r="O51" s="30">
        <v>0</v>
      </c>
      <c r="P51" s="30" t="s">
        <v>203</v>
      </c>
      <c r="Q51" s="76" t="s">
        <v>185</v>
      </c>
      <c r="R51" s="54" t="s">
        <v>36</v>
      </c>
      <c r="S51" s="68"/>
      <c r="T51" s="24" t="s">
        <v>204</v>
      </c>
      <c r="U51" s="68" t="s">
        <v>38</v>
      </c>
      <c r="V51" s="69" t="s">
        <v>173</v>
      </c>
      <c r="W51" s="24" t="s">
        <v>174</v>
      </c>
      <c r="X51" s="45" t="s">
        <v>136</v>
      </c>
      <c r="Y51" s="45" t="s">
        <v>137</v>
      </c>
      <c r="Z51" s="45" t="s">
        <v>43</v>
      </c>
    </row>
    <row r="52" spans="1:26" ht="89.25" x14ac:dyDescent="0.25">
      <c r="A52" s="14">
        <v>41</v>
      </c>
      <c r="B52" s="17">
        <v>80111501</v>
      </c>
      <c r="C52" s="75" t="s">
        <v>27</v>
      </c>
      <c r="D52" s="45" t="s">
        <v>28</v>
      </c>
      <c r="E52" s="18" t="s">
        <v>205</v>
      </c>
      <c r="F52" s="77" t="s">
        <v>30</v>
      </c>
      <c r="G52" s="16" t="s">
        <v>31</v>
      </c>
      <c r="H52" s="18" t="s">
        <v>31</v>
      </c>
      <c r="I52" s="65">
        <v>11</v>
      </c>
      <c r="J52" s="16" t="s">
        <v>32</v>
      </c>
      <c r="K52" s="16" t="s">
        <v>33</v>
      </c>
      <c r="L52" s="67">
        <v>92400000</v>
      </c>
      <c r="M52" s="67">
        <v>92400000</v>
      </c>
      <c r="N52" s="29">
        <v>92400000</v>
      </c>
      <c r="O52" s="30">
        <v>0</v>
      </c>
      <c r="P52" s="30" t="s">
        <v>206</v>
      </c>
      <c r="Q52" s="76" t="s">
        <v>185</v>
      </c>
      <c r="R52" s="54" t="s">
        <v>36</v>
      </c>
      <c r="S52" s="68"/>
      <c r="T52" s="24" t="s">
        <v>37</v>
      </c>
      <c r="U52" s="68" t="s">
        <v>38</v>
      </c>
      <c r="V52" s="69" t="s">
        <v>39</v>
      </c>
      <c r="W52" s="24" t="s">
        <v>174</v>
      </c>
      <c r="X52" s="45" t="s">
        <v>136</v>
      </c>
      <c r="Y52" s="45" t="s">
        <v>137</v>
      </c>
      <c r="Z52" s="45" t="s">
        <v>43</v>
      </c>
    </row>
    <row r="53" spans="1:26" ht="89.25" x14ac:dyDescent="0.25">
      <c r="A53" s="14">
        <v>42</v>
      </c>
      <c r="B53" s="17">
        <v>80111501</v>
      </c>
      <c r="C53" s="75" t="s">
        <v>27</v>
      </c>
      <c r="D53" s="45" t="s">
        <v>28</v>
      </c>
      <c r="E53" s="18" t="s">
        <v>207</v>
      </c>
      <c r="F53" s="77" t="s">
        <v>30</v>
      </c>
      <c r="G53" s="16" t="s">
        <v>31</v>
      </c>
      <c r="H53" s="16" t="s">
        <v>31</v>
      </c>
      <c r="I53" s="65">
        <v>11</v>
      </c>
      <c r="J53" s="16" t="s">
        <v>32</v>
      </c>
      <c r="K53" s="16" t="s">
        <v>33</v>
      </c>
      <c r="L53" s="67">
        <v>49500000</v>
      </c>
      <c r="M53" s="67">
        <f>L53</f>
        <v>49500000</v>
      </c>
      <c r="N53" s="67">
        <f>M53</f>
        <v>49500000</v>
      </c>
      <c r="O53" s="30">
        <f>M53-N53</f>
        <v>0</v>
      </c>
      <c r="P53" s="30" t="s">
        <v>208</v>
      </c>
      <c r="Q53" s="76" t="s">
        <v>185</v>
      </c>
      <c r="R53" s="54" t="s">
        <v>36</v>
      </c>
      <c r="S53" s="68"/>
      <c r="T53" s="24" t="s">
        <v>37</v>
      </c>
      <c r="U53" s="68" t="s">
        <v>38</v>
      </c>
      <c r="V53" s="69" t="s">
        <v>209</v>
      </c>
      <c r="W53" s="24" t="s">
        <v>174</v>
      </c>
      <c r="X53" s="45" t="s">
        <v>136</v>
      </c>
      <c r="Y53" s="45" t="s">
        <v>137</v>
      </c>
      <c r="Z53" s="24" t="s">
        <v>51</v>
      </c>
    </row>
    <row r="54" spans="1:26" ht="63.75" x14ac:dyDescent="0.25">
      <c r="A54" s="14">
        <v>43</v>
      </c>
      <c r="B54" s="17">
        <v>80111501</v>
      </c>
      <c r="C54" s="75" t="s">
        <v>46</v>
      </c>
      <c r="D54" s="45" t="s">
        <v>47</v>
      </c>
      <c r="E54" s="18" t="s">
        <v>210</v>
      </c>
      <c r="F54" s="77" t="s">
        <v>30</v>
      </c>
      <c r="G54" s="16" t="s">
        <v>31</v>
      </c>
      <c r="H54" s="37" t="s">
        <v>49</v>
      </c>
      <c r="I54" s="65">
        <v>11</v>
      </c>
      <c r="J54" s="16" t="s">
        <v>32</v>
      </c>
      <c r="K54" s="16" t="s">
        <v>33</v>
      </c>
      <c r="L54" s="67">
        <v>51975000</v>
      </c>
      <c r="M54" s="67">
        <v>51975000</v>
      </c>
      <c r="N54" s="29">
        <v>51975000</v>
      </c>
      <c r="O54" s="30">
        <v>0</v>
      </c>
      <c r="P54" s="30" t="s">
        <v>211</v>
      </c>
      <c r="Q54" s="76" t="s">
        <v>185</v>
      </c>
      <c r="R54" s="31" t="s">
        <v>54</v>
      </c>
      <c r="S54" s="24"/>
      <c r="T54" s="31" t="s">
        <v>54</v>
      </c>
      <c r="U54" s="68" t="s">
        <v>172</v>
      </c>
      <c r="V54" s="79" t="s">
        <v>187</v>
      </c>
      <c r="W54" s="24" t="s">
        <v>174</v>
      </c>
      <c r="X54" s="24" t="s">
        <v>51</v>
      </c>
      <c r="Y54" s="24" t="s">
        <v>51</v>
      </c>
      <c r="Z54" s="24" t="s">
        <v>51</v>
      </c>
    </row>
    <row r="55" spans="1:26" ht="51" x14ac:dyDescent="0.25">
      <c r="A55" s="14">
        <v>44</v>
      </c>
      <c r="B55" s="17">
        <v>80111501</v>
      </c>
      <c r="C55" s="75" t="s">
        <v>46</v>
      </c>
      <c r="D55" s="45" t="s">
        <v>47</v>
      </c>
      <c r="E55" s="18" t="s">
        <v>212</v>
      </c>
      <c r="F55" s="77" t="s">
        <v>30</v>
      </c>
      <c r="G55" s="16" t="s">
        <v>31</v>
      </c>
      <c r="H55" s="37" t="s">
        <v>49</v>
      </c>
      <c r="I55" s="65">
        <v>11</v>
      </c>
      <c r="J55" s="16" t="s">
        <v>32</v>
      </c>
      <c r="K55" s="16" t="s">
        <v>33</v>
      </c>
      <c r="L55" s="67">
        <v>39600000</v>
      </c>
      <c r="M55" s="67">
        <v>39600000</v>
      </c>
      <c r="N55" s="29">
        <v>39600000</v>
      </c>
      <c r="O55" s="30">
        <v>0</v>
      </c>
      <c r="P55" s="30" t="s">
        <v>213</v>
      </c>
      <c r="Q55" s="76" t="s">
        <v>185</v>
      </c>
      <c r="R55" s="31" t="s">
        <v>54</v>
      </c>
      <c r="S55" s="24"/>
      <c r="T55" s="31" t="s">
        <v>54</v>
      </c>
      <c r="U55" s="68" t="s">
        <v>38</v>
      </c>
      <c r="V55" s="69" t="s">
        <v>209</v>
      </c>
      <c r="W55" s="24" t="s">
        <v>174</v>
      </c>
      <c r="X55" s="24" t="s">
        <v>51</v>
      </c>
      <c r="Y55" s="24" t="s">
        <v>51</v>
      </c>
      <c r="Z55" s="24" t="s">
        <v>51</v>
      </c>
    </row>
    <row r="56" spans="1:26" ht="38.25" x14ac:dyDescent="0.25">
      <c r="A56" s="14">
        <v>45</v>
      </c>
      <c r="B56" s="17">
        <v>80161504</v>
      </c>
      <c r="C56" s="25" t="s">
        <v>46</v>
      </c>
      <c r="D56" s="28" t="s">
        <v>214</v>
      </c>
      <c r="E56" s="18" t="s">
        <v>215</v>
      </c>
      <c r="F56" s="77" t="s">
        <v>30</v>
      </c>
      <c r="G56" s="16" t="s">
        <v>31</v>
      </c>
      <c r="H56" s="18" t="s">
        <v>49</v>
      </c>
      <c r="I56" s="65">
        <v>11</v>
      </c>
      <c r="J56" s="16" t="s">
        <v>32</v>
      </c>
      <c r="K56" s="16" t="s">
        <v>33</v>
      </c>
      <c r="L56" s="67">
        <v>23100000</v>
      </c>
      <c r="M56" s="67">
        <v>23100000</v>
      </c>
      <c r="N56" s="29">
        <v>23100000</v>
      </c>
      <c r="O56" s="30">
        <v>0</v>
      </c>
      <c r="P56" s="30" t="s">
        <v>216</v>
      </c>
      <c r="Q56" s="76" t="s">
        <v>104</v>
      </c>
      <c r="R56" s="31" t="s">
        <v>54</v>
      </c>
      <c r="S56" s="24"/>
      <c r="T56" s="31" t="s">
        <v>54</v>
      </c>
      <c r="U56" s="68" t="s">
        <v>38</v>
      </c>
      <c r="V56" s="69" t="s">
        <v>217</v>
      </c>
      <c r="W56" s="24" t="s">
        <v>174</v>
      </c>
      <c r="X56" s="24" t="s">
        <v>51</v>
      </c>
      <c r="Y56" s="24" t="s">
        <v>51</v>
      </c>
      <c r="Z56" s="27" t="s">
        <v>51</v>
      </c>
    </row>
    <row r="57" spans="1:26" ht="63.75" x14ac:dyDescent="0.25">
      <c r="A57" s="14">
        <v>46</v>
      </c>
      <c r="B57" s="17">
        <v>40103103</v>
      </c>
      <c r="C57" s="25" t="s">
        <v>46</v>
      </c>
      <c r="D57" s="28" t="s">
        <v>218</v>
      </c>
      <c r="E57" s="18" t="s">
        <v>219</v>
      </c>
      <c r="F57" s="77" t="s">
        <v>30</v>
      </c>
      <c r="G57" s="80" t="s">
        <v>127</v>
      </c>
      <c r="H57" s="27" t="s">
        <v>220</v>
      </c>
      <c r="I57" s="65">
        <v>20</v>
      </c>
      <c r="J57" s="61" t="s">
        <v>168</v>
      </c>
      <c r="K57" s="16" t="s">
        <v>33</v>
      </c>
      <c r="L57" s="67">
        <v>52162000</v>
      </c>
      <c r="M57" s="67">
        <v>26162000</v>
      </c>
      <c r="N57" s="26"/>
      <c r="O57" s="30"/>
      <c r="P57" s="27"/>
      <c r="Q57" s="27" t="s">
        <v>221</v>
      </c>
      <c r="R57" s="31" t="s">
        <v>54</v>
      </c>
      <c r="S57" s="27"/>
      <c r="T57" s="31" t="s">
        <v>54</v>
      </c>
      <c r="U57" s="27" t="s">
        <v>156</v>
      </c>
      <c r="V57" s="27" t="s">
        <v>173</v>
      </c>
      <c r="W57" s="18" t="s">
        <v>174</v>
      </c>
      <c r="X57" s="27" t="s">
        <v>51</v>
      </c>
      <c r="Y57" s="27" t="s">
        <v>51</v>
      </c>
      <c r="Z57" s="18" t="s">
        <v>51</v>
      </c>
    </row>
    <row r="58" spans="1:26" ht="38.25" x14ac:dyDescent="0.25">
      <c r="A58" s="14">
        <v>47</v>
      </c>
      <c r="B58" s="17">
        <v>15101506</v>
      </c>
      <c r="C58" s="25" t="s">
        <v>46</v>
      </c>
      <c r="D58" s="28" t="s">
        <v>222</v>
      </c>
      <c r="E58" s="18" t="s">
        <v>223</v>
      </c>
      <c r="F58" s="77" t="s">
        <v>30</v>
      </c>
      <c r="G58" s="80" t="s">
        <v>101</v>
      </c>
      <c r="H58" s="18" t="s">
        <v>127</v>
      </c>
      <c r="I58" s="65">
        <v>23</v>
      </c>
      <c r="J58" s="61" t="s">
        <v>142</v>
      </c>
      <c r="K58" s="16" t="s">
        <v>33</v>
      </c>
      <c r="L58" s="67">
        <v>20745263</v>
      </c>
      <c r="M58" s="67">
        <v>11323200</v>
      </c>
      <c r="N58" s="46"/>
      <c r="O58" s="30"/>
      <c r="P58" s="30"/>
      <c r="Q58" s="18" t="s">
        <v>221</v>
      </c>
      <c r="R58" s="31" t="s">
        <v>54</v>
      </c>
      <c r="S58" s="18"/>
      <c r="T58" s="31" t="s">
        <v>54</v>
      </c>
      <c r="U58" s="18" t="s">
        <v>172</v>
      </c>
      <c r="V58" s="18" t="s">
        <v>173</v>
      </c>
      <c r="W58" s="18" t="s">
        <v>174</v>
      </c>
      <c r="X58" s="18" t="s">
        <v>51</v>
      </c>
      <c r="Y58" s="18" t="s">
        <v>51</v>
      </c>
      <c r="Z58" s="18" t="s">
        <v>51</v>
      </c>
    </row>
    <row r="59" spans="1:26" ht="38.25" x14ac:dyDescent="0.25">
      <c r="A59" s="14">
        <v>48</v>
      </c>
      <c r="B59" s="17">
        <v>25172504</v>
      </c>
      <c r="C59" s="75" t="s">
        <v>46</v>
      </c>
      <c r="D59" s="28" t="s">
        <v>222</v>
      </c>
      <c r="E59" s="18" t="s">
        <v>224</v>
      </c>
      <c r="F59" s="77" t="s">
        <v>30</v>
      </c>
      <c r="G59" s="71" t="s">
        <v>225</v>
      </c>
      <c r="H59" s="18" t="s">
        <v>226</v>
      </c>
      <c r="I59" s="65">
        <v>1</v>
      </c>
      <c r="J59" s="61" t="s">
        <v>142</v>
      </c>
      <c r="K59" s="16" t="s">
        <v>33</v>
      </c>
      <c r="L59" s="67">
        <v>5376800</v>
      </c>
      <c r="M59" s="67">
        <v>5376800</v>
      </c>
      <c r="N59" s="46"/>
      <c r="O59" s="30"/>
      <c r="P59" s="30"/>
      <c r="Q59" s="18" t="s">
        <v>169</v>
      </c>
      <c r="R59" s="31" t="s">
        <v>54</v>
      </c>
      <c r="S59" s="18"/>
      <c r="T59" s="31" t="s">
        <v>54</v>
      </c>
      <c r="U59" s="18" t="s">
        <v>172</v>
      </c>
      <c r="V59" s="18" t="s">
        <v>173</v>
      </c>
      <c r="W59" s="18" t="s">
        <v>174</v>
      </c>
      <c r="X59" s="18" t="s">
        <v>51</v>
      </c>
      <c r="Y59" s="18" t="s">
        <v>51</v>
      </c>
      <c r="Z59" s="191" t="s">
        <v>51</v>
      </c>
    </row>
    <row r="60" spans="1:26" ht="25.5" x14ac:dyDescent="0.25">
      <c r="A60" s="156">
        <v>49</v>
      </c>
      <c r="B60" s="194" t="s">
        <v>227</v>
      </c>
      <c r="C60" s="174" t="s">
        <v>46</v>
      </c>
      <c r="D60" s="28" t="s">
        <v>228</v>
      </c>
      <c r="E60" s="148" t="s">
        <v>229</v>
      </c>
      <c r="F60" s="198" t="s">
        <v>30</v>
      </c>
      <c r="G60" s="178" t="s">
        <v>49</v>
      </c>
      <c r="H60" s="191" t="s">
        <v>127</v>
      </c>
      <c r="I60" s="204">
        <v>18</v>
      </c>
      <c r="J60" s="187" t="s">
        <v>230</v>
      </c>
      <c r="K60" s="170" t="s">
        <v>33</v>
      </c>
      <c r="L60" s="67">
        <v>23041667</v>
      </c>
      <c r="M60" s="67">
        <v>9041667</v>
      </c>
      <c r="N60" s="26"/>
      <c r="O60" s="30"/>
      <c r="P60" s="27"/>
      <c r="Q60" s="191" t="s">
        <v>104</v>
      </c>
      <c r="R60" s="148" t="s">
        <v>54</v>
      </c>
      <c r="S60" s="191"/>
      <c r="T60" s="148" t="s">
        <v>54</v>
      </c>
      <c r="U60" s="191" t="s">
        <v>172</v>
      </c>
      <c r="V60" s="191" t="s">
        <v>173</v>
      </c>
      <c r="W60" s="148" t="s">
        <v>174</v>
      </c>
      <c r="X60" s="191" t="s">
        <v>51</v>
      </c>
      <c r="Y60" s="191" t="s">
        <v>51</v>
      </c>
      <c r="Z60" s="192"/>
    </row>
    <row r="61" spans="1:26" ht="25.5" x14ac:dyDescent="0.25">
      <c r="A61" s="157"/>
      <c r="B61" s="196"/>
      <c r="C61" s="175"/>
      <c r="D61" s="28" t="s">
        <v>231</v>
      </c>
      <c r="E61" s="149"/>
      <c r="F61" s="200"/>
      <c r="G61" s="179"/>
      <c r="H61" s="192"/>
      <c r="I61" s="206"/>
      <c r="J61" s="189"/>
      <c r="K61" s="171"/>
      <c r="L61" s="67">
        <v>70883192</v>
      </c>
      <c r="M61" s="67">
        <v>30521176</v>
      </c>
      <c r="N61" s="26"/>
      <c r="O61" s="30"/>
      <c r="P61" s="27"/>
      <c r="Q61" s="192"/>
      <c r="R61" s="149"/>
      <c r="S61" s="192"/>
      <c r="T61" s="149"/>
      <c r="U61" s="192"/>
      <c r="V61" s="192"/>
      <c r="W61" s="149"/>
      <c r="X61" s="192"/>
      <c r="Y61" s="192"/>
      <c r="Z61" s="27" t="s">
        <v>51</v>
      </c>
    </row>
    <row r="62" spans="1:26" ht="76.5" x14ac:dyDescent="0.25">
      <c r="A62" s="14">
        <v>50</v>
      </c>
      <c r="B62" s="17" t="s">
        <v>232</v>
      </c>
      <c r="C62" s="25" t="s">
        <v>46</v>
      </c>
      <c r="D62" s="28" t="s">
        <v>228</v>
      </c>
      <c r="E62" s="18" t="s">
        <v>233</v>
      </c>
      <c r="F62" s="77" t="s">
        <v>30</v>
      </c>
      <c r="G62" s="80" t="s">
        <v>101</v>
      </c>
      <c r="H62" s="27" t="s">
        <v>127</v>
      </c>
      <c r="I62" s="65">
        <v>22</v>
      </c>
      <c r="J62" s="61" t="s">
        <v>142</v>
      </c>
      <c r="K62" s="16" t="s">
        <v>33</v>
      </c>
      <c r="L62" s="67">
        <v>10695330</v>
      </c>
      <c r="M62" s="67">
        <v>3740784</v>
      </c>
      <c r="N62" s="26"/>
      <c r="O62" s="30"/>
      <c r="P62" s="27"/>
      <c r="Q62" s="27" t="s">
        <v>221</v>
      </c>
      <c r="R62" s="31" t="s">
        <v>54</v>
      </c>
      <c r="S62" s="27"/>
      <c r="T62" s="31" t="s">
        <v>54</v>
      </c>
      <c r="U62" s="27" t="s">
        <v>172</v>
      </c>
      <c r="V62" s="27" t="s">
        <v>173</v>
      </c>
      <c r="W62" s="18" t="s">
        <v>174</v>
      </c>
      <c r="X62" s="27" t="s">
        <v>51</v>
      </c>
      <c r="Y62" s="27" t="s">
        <v>51</v>
      </c>
      <c r="Z62" s="18" t="s">
        <v>51</v>
      </c>
    </row>
    <row r="63" spans="1:26" ht="38.25" x14ac:dyDescent="0.25">
      <c r="A63" s="14">
        <v>51</v>
      </c>
      <c r="B63" s="17">
        <v>78102203</v>
      </c>
      <c r="C63" s="25" t="s">
        <v>46</v>
      </c>
      <c r="D63" s="81" t="s">
        <v>234</v>
      </c>
      <c r="E63" s="18" t="s">
        <v>235</v>
      </c>
      <c r="F63" s="77" t="s">
        <v>30</v>
      </c>
      <c r="G63" s="80" t="s">
        <v>101</v>
      </c>
      <c r="H63" s="18" t="s">
        <v>127</v>
      </c>
      <c r="I63" s="65">
        <v>19</v>
      </c>
      <c r="J63" s="61" t="s">
        <v>142</v>
      </c>
      <c r="K63" s="16" t="s">
        <v>33</v>
      </c>
      <c r="L63" s="67">
        <v>7600000</v>
      </c>
      <c r="M63" s="67">
        <v>4600000</v>
      </c>
      <c r="N63" s="82">
        <v>7600000</v>
      </c>
      <c r="O63" s="30">
        <f>L63-N63</f>
        <v>0</v>
      </c>
      <c r="P63" s="30" t="s">
        <v>236</v>
      </c>
      <c r="Q63" s="18" t="s">
        <v>104</v>
      </c>
      <c r="R63" s="31" t="s">
        <v>54</v>
      </c>
      <c r="S63" s="18"/>
      <c r="T63" s="31" t="s">
        <v>54</v>
      </c>
      <c r="U63" s="18" t="s">
        <v>38</v>
      </c>
      <c r="V63" s="18" t="s">
        <v>173</v>
      </c>
      <c r="W63" s="18" t="s">
        <v>174</v>
      </c>
      <c r="X63" s="18" t="s">
        <v>51</v>
      </c>
      <c r="Y63" s="18" t="s">
        <v>51</v>
      </c>
      <c r="Z63" s="18" t="s">
        <v>51</v>
      </c>
    </row>
    <row r="64" spans="1:26" ht="38.25" x14ac:dyDescent="0.25">
      <c r="A64" s="14">
        <v>52</v>
      </c>
      <c r="B64" s="17" t="s">
        <v>237</v>
      </c>
      <c r="C64" s="25" t="s">
        <v>46</v>
      </c>
      <c r="D64" s="28" t="s">
        <v>238</v>
      </c>
      <c r="E64" s="18" t="s">
        <v>239</v>
      </c>
      <c r="F64" s="77" t="s">
        <v>30</v>
      </c>
      <c r="G64" s="66" t="s">
        <v>127</v>
      </c>
      <c r="H64" s="18" t="s">
        <v>102</v>
      </c>
      <c r="I64" s="65">
        <v>19</v>
      </c>
      <c r="J64" s="61" t="s">
        <v>142</v>
      </c>
      <c r="K64" s="16" t="s">
        <v>33</v>
      </c>
      <c r="L64" s="67">
        <v>11440000</v>
      </c>
      <c r="M64" s="67">
        <v>5720000</v>
      </c>
      <c r="N64" s="46"/>
      <c r="O64" s="30"/>
      <c r="P64" s="30"/>
      <c r="Q64" s="18" t="s">
        <v>104</v>
      </c>
      <c r="R64" s="31" t="s">
        <v>54</v>
      </c>
      <c r="S64" s="18"/>
      <c r="T64" s="31" t="s">
        <v>54</v>
      </c>
      <c r="U64" s="18" t="s">
        <v>172</v>
      </c>
      <c r="V64" s="18" t="s">
        <v>173</v>
      </c>
      <c r="W64" s="18" t="s">
        <v>174</v>
      </c>
      <c r="X64" s="18" t="s">
        <v>51</v>
      </c>
      <c r="Y64" s="18" t="s">
        <v>51</v>
      </c>
      <c r="Z64" s="18" t="s">
        <v>51</v>
      </c>
    </row>
    <row r="65" spans="1:26" ht="51" x14ac:dyDescent="0.25">
      <c r="A65" s="14">
        <v>53</v>
      </c>
      <c r="B65" s="17">
        <v>78181500</v>
      </c>
      <c r="C65" s="25" t="s">
        <v>46</v>
      </c>
      <c r="D65" s="28" t="s">
        <v>231</v>
      </c>
      <c r="E65" s="18" t="s">
        <v>240</v>
      </c>
      <c r="F65" s="77" t="s">
        <v>30</v>
      </c>
      <c r="G65" s="16" t="s">
        <v>31</v>
      </c>
      <c r="H65" s="18" t="s">
        <v>49</v>
      </c>
      <c r="I65" s="65">
        <v>21</v>
      </c>
      <c r="J65" s="61" t="s">
        <v>142</v>
      </c>
      <c r="K65" s="16" t="s">
        <v>33</v>
      </c>
      <c r="L65" s="67">
        <v>16000000</v>
      </c>
      <c r="M65" s="67">
        <v>8000000</v>
      </c>
      <c r="N65" s="82">
        <v>16000000</v>
      </c>
      <c r="O65" s="30">
        <f>L65-N65</f>
        <v>0</v>
      </c>
      <c r="P65" s="83"/>
      <c r="Q65" s="18" t="s">
        <v>104</v>
      </c>
      <c r="R65" s="31" t="s">
        <v>54</v>
      </c>
      <c r="S65" s="18"/>
      <c r="T65" s="31" t="s">
        <v>54</v>
      </c>
      <c r="U65" s="28" t="s">
        <v>52</v>
      </c>
      <c r="V65" s="18" t="s">
        <v>173</v>
      </c>
      <c r="W65" s="18" t="s">
        <v>174</v>
      </c>
      <c r="X65" s="18" t="s">
        <v>51</v>
      </c>
      <c r="Y65" s="18" t="s">
        <v>51</v>
      </c>
      <c r="Z65" s="18" t="s">
        <v>51</v>
      </c>
    </row>
    <row r="66" spans="1:26" ht="102" x14ac:dyDescent="0.25">
      <c r="A66" s="14">
        <v>54</v>
      </c>
      <c r="B66" s="17">
        <v>92101501</v>
      </c>
      <c r="C66" s="25" t="s">
        <v>46</v>
      </c>
      <c r="D66" s="28" t="s">
        <v>231</v>
      </c>
      <c r="E66" s="18" t="s">
        <v>241</v>
      </c>
      <c r="F66" s="77" t="s">
        <v>30</v>
      </c>
      <c r="G66" s="71" t="s">
        <v>49</v>
      </c>
      <c r="H66" s="18" t="s">
        <v>127</v>
      </c>
      <c r="I66" s="65">
        <v>21</v>
      </c>
      <c r="J66" s="66" t="s">
        <v>168</v>
      </c>
      <c r="K66" s="16" t="s">
        <v>33</v>
      </c>
      <c r="L66" s="67">
        <v>84865980</v>
      </c>
      <c r="M66" s="67">
        <v>36432990</v>
      </c>
      <c r="N66" s="46"/>
      <c r="O66" s="30"/>
      <c r="P66" s="18"/>
      <c r="Q66" s="18" t="s">
        <v>104</v>
      </c>
      <c r="R66" s="31" t="s">
        <v>54</v>
      </c>
      <c r="S66" s="18"/>
      <c r="T66" s="31" t="s">
        <v>54</v>
      </c>
      <c r="U66" s="18" t="s">
        <v>172</v>
      </c>
      <c r="V66" s="18" t="s">
        <v>173</v>
      </c>
      <c r="W66" s="18" t="s">
        <v>174</v>
      </c>
      <c r="X66" s="18" t="s">
        <v>51</v>
      </c>
      <c r="Y66" s="18" t="s">
        <v>51</v>
      </c>
      <c r="Z66" s="18" t="s">
        <v>51</v>
      </c>
    </row>
    <row r="67" spans="1:26" ht="76.5" x14ac:dyDescent="0.25">
      <c r="A67" s="14">
        <v>55</v>
      </c>
      <c r="B67" s="17">
        <v>84131501</v>
      </c>
      <c r="C67" s="25" t="s">
        <v>46</v>
      </c>
      <c r="D67" s="28" t="s">
        <v>242</v>
      </c>
      <c r="E67" s="18" t="s">
        <v>243</v>
      </c>
      <c r="F67" s="77" t="s">
        <v>30</v>
      </c>
      <c r="G67" s="71" t="s">
        <v>127</v>
      </c>
      <c r="H67" s="18" t="s">
        <v>102</v>
      </c>
      <c r="I67" s="65">
        <v>24</v>
      </c>
      <c r="J67" s="66" t="s">
        <v>168</v>
      </c>
      <c r="K67" s="16" t="s">
        <v>33</v>
      </c>
      <c r="L67" s="67">
        <v>190475146</v>
      </c>
      <c r="M67" s="67">
        <v>84475146</v>
      </c>
      <c r="N67" s="29"/>
      <c r="O67" s="30"/>
      <c r="P67" s="30"/>
      <c r="Q67" s="18" t="s">
        <v>169</v>
      </c>
      <c r="R67" s="31" t="s">
        <v>54</v>
      </c>
      <c r="S67" s="18"/>
      <c r="T67" s="31" t="s">
        <v>54</v>
      </c>
      <c r="U67" s="28" t="s">
        <v>52</v>
      </c>
      <c r="V67" s="18" t="s">
        <v>173</v>
      </c>
      <c r="W67" s="18" t="s">
        <v>174</v>
      </c>
      <c r="X67" s="18" t="s">
        <v>51</v>
      </c>
      <c r="Y67" s="18" t="s">
        <v>51</v>
      </c>
      <c r="Z67" s="148" t="s">
        <v>51</v>
      </c>
    </row>
    <row r="68" spans="1:26" ht="25.5" x14ac:dyDescent="0.25">
      <c r="A68" s="156">
        <v>56</v>
      </c>
      <c r="B68" s="194" t="s">
        <v>244</v>
      </c>
      <c r="C68" s="174" t="s">
        <v>46</v>
      </c>
      <c r="D68" s="28" t="s">
        <v>149</v>
      </c>
      <c r="E68" s="148" t="s">
        <v>245</v>
      </c>
      <c r="F68" s="198" t="s">
        <v>30</v>
      </c>
      <c r="G68" s="201" t="s">
        <v>102</v>
      </c>
      <c r="H68" s="148" t="s">
        <v>94</v>
      </c>
      <c r="I68" s="204">
        <v>19</v>
      </c>
      <c r="J68" s="187" t="s">
        <v>168</v>
      </c>
      <c r="K68" s="170" t="s">
        <v>33</v>
      </c>
      <c r="L68" s="20">
        <f>22000000+M68</f>
        <v>49000000</v>
      </c>
      <c r="M68" s="20">
        <v>27000000</v>
      </c>
      <c r="N68" s="29"/>
      <c r="O68" s="30"/>
      <c r="P68" s="30"/>
      <c r="Q68" s="148" t="s">
        <v>104</v>
      </c>
      <c r="R68" s="148" t="s">
        <v>54</v>
      </c>
      <c r="S68" s="148"/>
      <c r="T68" s="148" t="s">
        <v>54</v>
      </c>
      <c r="U68" s="180" t="s">
        <v>172</v>
      </c>
      <c r="V68" s="183" t="s">
        <v>187</v>
      </c>
      <c r="W68" s="148" t="s">
        <v>174</v>
      </c>
      <c r="X68" s="148" t="s">
        <v>51</v>
      </c>
      <c r="Y68" s="148" t="s">
        <v>51</v>
      </c>
      <c r="Z68" s="186"/>
    </row>
    <row r="69" spans="1:26" ht="25.5" x14ac:dyDescent="0.25">
      <c r="A69" s="193"/>
      <c r="B69" s="195"/>
      <c r="C69" s="197"/>
      <c r="D69" s="28" t="s">
        <v>246</v>
      </c>
      <c r="E69" s="186"/>
      <c r="F69" s="199"/>
      <c r="G69" s="202"/>
      <c r="H69" s="186"/>
      <c r="I69" s="205"/>
      <c r="J69" s="188"/>
      <c r="K69" s="190"/>
      <c r="L69" s="20">
        <f>43000000+M69</f>
        <v>99000000</v>
      </c>
      <c r="M69" s="20">
        <v>56000000</v>
      </c>
      <c r="N69" s="29"/>
      <c r="O69" s="30"/>
      <c r="P69" s="30"/>
      <c r="Q69" s="186"/>
      <c r="R69" s="186"/>
      <c r="S69" s="186"/>
      <c r="T69" s="186"/>
      <c r="U69" s="181"/>
      <c r="V69" s="184"/>
      <c r="W69" s="186"/>
      <c r="X69" s="186"/>
      <c r="Y69" s="186"/>
      <c r="Z69" s="149"/>
    </row>
    <row r="70" spans="1:26" ht="25.5" x14ac:dyDescent="0.25">
      <c r="A70" s="157"/>
      <c r="B70" s="196"/>
      <c r="C70" s="175"/>
      <c r="D70" s="28" t="s">
        <v>247</v>
      </c>
      <c r="E70" s="149"/>
      <c r="F70" s="200"/>
      <c r="G70" s="203"/>
      <c r="H70" s="149"/>
      <c r="I70" s="206"/>
      <c r="J70" s="189"/>
      <c r="K70" s="171"/>
      <c r="L70" s="20">
        <f>31000000+M70</f>
        <v>54275500</v>
      </c>
      <c r="M70" s="20">
        <v>23275500</v>
      </c>
      <c r="N70" s="29"/>
      <c r="O70" s="30"/>
      <c r="P70" s="30"/>
      <c r="Q70" s="149"/>
      <c r="R70" s="149"/>
      <c r="S70" s="149"/>
      <c r="T70" s="149"/>
      <c r="U70" s="182"/>
      <c r="V70" s="185"/>
      <c r="W70" s="149"/>
      <c r="X70" s="149"/>
      <c r="Y70" s="149"/>
      <c r="Z70" s="18" t="s">
        <v>51</v>
      </c>
    </row>
    <row r="71" spans="1:26" ht="38.25" x14ac:dyDescent="0.25">
      <c r="A71" s="14">
        <v>57</v>
      </c>
      <c r="B71" s="17">
        <v>46191601</v>
      </c>
      <c r="C71" s="25" t="s">
        <v>46</v>
      </c>
      <c r="D71" s="28" t="s">
        <v>247</v>
      </c>
      <c r="E71" s="18" t="s">
        <v>248</v>
      </c>
      <c r="F71" s="77" t="s">
        <v>30</v>
      </c>
      <c r="G71" s="80" t="s">
        <v>101</v>
      </c>
      <c r="H71" s="18" t="s">
        <v>127</v>
      </c>
      <c r="I71" s="65">
        <v>12</v>
      </c>
      <c r="J71" s="61" t="s">
        <v>142</v>
      </c>
      <c r="K71" s="16" t="s">
        <v>33</v>
      </c>
      <c r="L71" s="67">
        <v>1000000</v>
      </c>
      <c r="M71" s="67">
        <v>1000000</v>
      </c>
      <c r="N71" s="29"/>
      <c r="O71" s="30"/>
      <c r="P71" s="30"/>
      <c r="Q71" s="18" t="s">
        <v>104</v>
      </c>
      <c r="R71" s="31" t="s">
        <v>54</v>
      </c>
      <c r="S71" s="18"/>
      <c r="T71" s="31" t="s">
        <v>54</v>
      </c>
      <c r="U71" s="84" t="s">
        <v>172</v>
      </c>
      <c r="V71" s="84" t="s">
        <v>173</v>
      </c>
      <c r="W71" s="18" t="s">
        <v>174</v>
      </c>
      <c r="X71" s="18" t="s">
        <v>51</v>
      </c>
      <c r="Y71" s="18" t="s">
        <v>51</v>
      </c>
      <c r="Z71" s="18" t="s">
        <v>51</v>
      </c>
    </row>
    <row r="72" spans="1:26" ht="63.75" x14ac:dyDescent="0.25">
      <c r="A72" s="14">
        <v>58</v>
      </c>
      <c r="B72" s="85">
        <v>43233205</v>
      </c>
      <c r="C72" s="25" t="s">
        <v>46</v>
      </c>
      <c r="D72" s="86" t="s">
        <v>218</v>
      </c>
      <c r="E72" s="87" t="s">
        <v>249</v>
      </c>
      <c r="F72" s="77" t="s">
        <v>30</v>
      </c>
      <c r="G72" s="80" t="s">
        <v>101</v>
      </c>
      <c r="H72" s="18" t="s">
        <v>127</v>
      </c>
      <c r="I72" s="88">
        <v>20</v>
      </c>
      <c r="J72" s="61" t="s">
        <v>142</v>
      </c>
      <c r="K72" s="16" t="s">
        <v>33</v>
      </c>
      <c r="L72" s="89">
        <v>11500000</v>
      </c>
      <c r="M72" s="89">
        <v>5600000</v>
      </c>
      <c r="N72" s="29"/>
      <c r="O72" s="30"/>
      <c r="P72" s="30"/>
      <c r="Q72" s="90" t="s">
        <v>169</v>
      </c>
      <c r="R72" s="31" t="s">
        <v>54</v>
      </c>
      <c r="S72" s="90"/>
      <c r="T72" s="31" t="s">
        <v>54</v>
      </c>
      <c r="U72" s="28" t="s">
        <v>250</v>
      </c>
      <c r="V72" s="84" t="s">
        <v>251</v>
      </c>
      <c r="W72" s="91" t="s">
        <v>252</v>
      </c>
      <c r="X72" s="18" t="s">
        <v>51</v>
      </c>
      <c r="Y72" s="18" t="s">
        <v>51</v>
      </c>
      <c r="Z72" s="18" t="s">
        <v>51</v>
      </c>
    </row>
    <row r="73" spans="1:26" ht="63.75" x14ac:dyDescent="0.25">
      <c r="A73" s="14">
        <v>59</v>
      </c>
      <c r="B73" s="85">
        <v>43232103</v>
      </c>
      <c r="C73" s="25" t="s">
        <v>46</v>
      </c>
      <c r="D73" s="86" t="s">
        <v>218</v>
      </c>
      <c r="E73" s="87" t="s">
        <v>253</v>
      </c>
      <c r="F73" s="77" t="s">
        <v>30</v>
      </c>
      <c r="G73" s="71" t="s">
        <v>102</v>
      </c>
      <c r="H73" s="18" t="s">
        <v>107</v>
      </c>
      <c r="I73" s="88">
        <v>6</v>
      </c>
      <c r="J73" s="61" t="s">
        <v>142</v>
      </c>
      <c r="K73" s="16" t="s">
        <v>33</v>
      </c>
      <c r="L73" s="89">
        <v>7900000</v>
      </c>
      <c r="M73" s="89">
        <f>L73</f>
        <v>7900000</v>
      </c>
      <c r="N73" s="46"/>
      <c r="O73" s="30"/>
      <c r="P73" s="30"/>
      <c r="Q73" s="18" t="s">
        <v>169</v>
      </c>
      <c r="R73" s="31" t="s">
        <v>54</v>
      </c>
      <c r="S73" s="18"/>
      <c r="T73" s="31" t="s">
        <v>54</v>
      </c>
      <c r="U73" s="28" t="s">
        <v>250</v>
      </c>
      <c r="V73" s="84" t="s">
        <v>251</v>
      </c>
      <c r="W73" s="91" t="s">
        <v>252</v>
      </c>
      <c r="X73" s="18" t="s">
        <v>51</v>
      </c>
      <c r="Y73" s="18" t="s">
        <v>51</v>
      </c>
      <c r="Z73" s="18" t="s">
        <v>51</v>
      </c>
    </row>
    <row r="74" spans="1:26" ht="63.75" x14ac:dyDescent="0.25">
      <c r="A74" s="14">
        <v>60</v>
      </c>
      <c r="B74" s="85">
        <v>43233405</v>
      </c>
      <c r="C74" s="25" t="s">
        <v>46</v>
      </c>
      <c r="D74" s="86" t="s">
        <v>218</v>
      </c>
      <c r="E74" s="87" t="s">
        <v>254</v>
      </c>
      <c r="F74" s="77" t="s">
        <v>30</v>
      </c>
      <c r="G74" s="80" t="s">
        <v>101</v>
      </c>
      <c r="H74" s="18" t="s">
        <v>127</v>
      </c>
      <c r="I74" s="88">
        <v>2</v>
      </c>
      <c r="J74" s="61" t="s">
        <v>142</v>
      </c>
      <c r="K74" s="16" t="s">
        <v>33</v>
      </c>
      <c r="L74" s="89">
        <v>2200440</v>
      </c>
      <c r="M74" s="89">
        <f>L74</f>
        <v>2200440</v>
      </c>
      <c r="N74" s="29"/>
      <c r="O74" s="30"/>
      <c r="P74" s="30"/>
      <c r="Q74" s="18" t="s">
        <v>169</v>
      </c>
      <c r="R74" s="31" t="s">
        <v>54</v>
      </c>
      <c r="S74" s="18"/>
      <c r="T74" s="31" t="s">
        <v>54</v>
      </c>
      <c r="U74" s="28" t="s">
        <v>250</v>
      </c>
      <c r="V74" s="84" t="s">
        <v>251</v>
      </c>
      <c r="W74" s="91" t="s">
        <v>252</v>
      </c>
      <c r="X74" s="18" t="s">
        <v>51</v>
      </c>
      <c r="Y74" s="18" t="s">
        <v>51</v>
      </c>
      <c r="Z74" s="96" t="s">
        <v>260</v>
      </c>
    </row>
    <row r="75" spans="1:26" ht="63.75" x14ac:dyDescent="0.25">
      <c r="A75" s="14">
        <v>61</v>
      </c>
      <c r="B75" s="86" t="s">
        <v>255</v>
      </c>
      <c r="C75" s="92" t="s">
        <v>27</v>
      </c>
      <c r="D75" s="45" t="s">
        <v>28</v>
      </c>
      <c r="E75" s="87" t="s">
        <v>256</v>
      </c>
      <c r="F75" s="77" t="s">
        <v>30</v>
      </c>
      <c r="G75" s="71" t="s">
        <v>102</v>
      </c>
      <c r="H75" s="18" t="s">
        <v>94</v>
      </c>
      <c r="I75" s="88">
        <v>12</v>
      </c>
      <c r="J75" s="88" t="s">
        <v>230</v>
      </c>
      <c r="K75" s="16" t="s">
        <v>33</v>
      </c>
      <c r="L75" s="89">
        <v>99005000</v>
      </c>
      <c r="M75" s="89">
        <v>99005000</v>
      </c>
      <c r="N75" s="29"/>
      <c r="O75" s="30"/>
      <c r="P75" s="30"/>
      <c r="Q75" s="18" t="s">
        <v>169</v>
      </c>
      <c r="R75" s="18" t="s">
        <v>257</v>
      </c>
      <c r="S75" s="18" t="s">
        <v>51</v>
      </c>
      <c r="T75" s="54" t="s">
        <v>258</v>
      </c>
      <c r="U75" s="28" t="s">
        <v>250</v>
      </c>
      <c r="V75" s="31" t="s">
        <v>259</v>
      </c>
      <c r="W75" s="93" t="s">
        <v>252</v>
      </c>
      <c r="X75" s="94" t="s">
        <v>175</v>
      </c>
      <c r="Y75" s="95" t="s">
        <v>176</v>
      </c>
      <c r="Z75" s="31" t="s">
        <v>54</v>
      </c>
    </row>
    <row r="76" spans="1:26" ht="63.75" x14ac:dyDescent="0.25">
      <c r="A76" s="14">
        <v>62</v>
      </c>
      <c r="B76" s="86">
        <v>73152108</v>
      </c>
      <c r="C76" s="25" t="s">
        <v>46</v>
      </c>
      <c r="D76" s="86" t="s">
        <v>218</v>
      </c>
      <c r="E76" s="87" t="s">
        <v>261</v>
      </c>
      <c r="F76" s="77" t="s">
        <v>30</v>
      </c>
      <c r="G76" s="80" t="s">
        <v>101</v>
      </c>
      <c r="H76" s="18" t="s">
        <v>127</v>
      </c>
      <c r="I76" s="88">
        <v>20</v>
      </c>
      <c r="J76" s="61" t="s">
        <v>142</v>
      </c>
      <c r="K76" s="16" t="s">
        <v>33</v>
      </c>
      <c r="L76" s="89">
        <v>5100000</v>
      </c>
      <c r="M76" s="89">
        <v>2500000</v>
      </c>
      <c r="N76" s="46"/>
      <c r="O76" s="30"/>
      <c r="P76" s="30"/>
      <c r="Q76" s="18" t="s">
        <v>104</v>
      </c>
      <c r="R76" s="31" t="s">
        <v>54</v>
      </c>
      <c r="S76" s="18" t="s">
        <v>51</v>
      </c>
      <c r="T76" s="31" t="s">
        <v>54</v>
      </c>
      <c r="U76" s="28" t="s">
        <v>250</v>
      </c>
      <c r="V76" s="18" t="s">
        <v>259</v>
      </c>
      <c r="W76" s="97" t="s">
        <v>252</v>
      </c>
      <c r="X76" s="31" t="s">
        <v>54</v>
      </c>
      <c r="Y76" s="31" t="s">
        <v>54</v>
      </c>
      <c r="Z76" s="31" t="s">
        <v>54</v>
      </c>
    </row>
    <row r="77" spans="1:26" ht="64.5" thickBot="1" x14ac:dyDescent="0.3">
      <c r="A77" s="14">
        <v>63</v>
      </c>
      <c r="B77" s="86">
        <v>26111700</v>
      </c>
      <c r="C77" s="25" t="s">
        <v>46</v>
      </c>
      <c r="D77" s="98" t="s">
        <v>218</v>
      </c>
      <c r="E77" s="87" t="s">
        <v>262</v>
      </c>
      <c r="F77" s="18" t="s">
        <v>30</v>
      </c>
      <c r="G77" s="71" t="s">
        <v>94</v>
      </c>
      <c r="H77" s="18" t="s">
        <v>141</v>
      </c>
      <c r="I77" s="88">
        <v>2</v>
      </c>
      <c r="J77" s="61" t="s">
        <v>142</v>
      </c>
      <c r="K77" s="16" t="s">
        <v>33</v>
      </c>
      <c r="L77" s="89">
        <v>5000000</v>
      </c>
      <c r="M77" s="89">
        <f>L77</f>
        <v>5000000</v>
      </c>
      <c r="N77" s="46"/>
      <c r="O77" s="30"/>
      <c r="P77" s="30"/>
      <c r="Q77" s="18" t="s">
        <v>169</v>
      </c>
      <c r="R77" s="31" t="s">
        <v>54</v>
      </c>
      <c r="S77" s="18" t="s">
        <v>51</v>
      </c>
      <c r="T77" s="31" t="s">
        <v>54</v>
      </c>
      <c r="U77" s="28" t="s">
        <v>250</v>
      </c>
      <c r="V77" s="18" t="s">
        <v>259</v>
      </c>
      <c r="W77" s="97" t="s">
        <v>252</v>
      </c>
      <c r="X77" s="31" t="s">
        <v>54</v>
      </c>
      <c r="Y77" s="31" t="s">
        <v>54</v>
      </c>
      <c r="Z77" s="99" t="s">
        <v>54</v>
      </c>
    </row>
    <row r="78" spans="1:26" ht="64.5" thickBot="1" x14ac:dyDescent="0.3">
      <c r="A78" s="41">
        <v>64</v>
      </c>
      <c r="B78" s="41">
        <v>43191511</v>
      </c>
      <c r="C78" s="41" t="s">
        <v>46</v>
      </c>
      <c r="D78" s="41"/>
      <c r="E78" s="41" t="s">
        <v>263</v>
      </c>
      <c r="F78" s="41"/>
      <c r="G78" s="41"/>
      <c r="H78" s="41"/>
      <c r="I78" s="41">
        <v>12</v>
      </c>
      <c r="J78" s="41" t="s">
        <v>32</v>
      </c>
      <c r="K78" s="41" t="s">
        <v>33</v>
      </c>
      <c r="L78" s="42"/>
      <c r="M78" s="42"/>
      <c r="N78" s="42"/>
      <c r="O78" s="41"/>
      <c r="P78" s="41"/>
      <c r="Q78" s="41"/>
      <c r="R78" s="41" t="s">
        <v>264</v>
      </c>
      <c r="S78" s="41"/>
      <c r="T78" s="41" t="s">
        <v>258</v>
      </c>
      <c r="U78" s="41" t="s">
        <v>250</v>
      </c>
      <c r="V78" s="41"/>
      <c r="W78" s="41" t="s">
        <v>252</v>
      </c>
      <c r="X78" s="99" t="s">
        <v>54</v>
      </c>
      <c r="Y78" s="99" t="s">
        <v>54</v>
      </c>
      <c r="Z78" s="31" t="s">
        <v>54</v>
      </c>
    </row>
    <row r="79" spans="1:26" ht="63.75" x14ac:dyDescent="0.25">
      <c r="A79" s="14">
        <v>65</v>
      </c>
      <c r="B79" s="100">
        <v>85161700</v>
      </c>
      <c r="C79" s="25" t="s">
        <v>46</v>
      </c>
      <c r="D79" s="101" t="s">
        <v>265</v>
      </c>
      <c r="E79" s="102" t="s">
        <v>266</v>
      </c>
      <c r="F79" s="18" t="s">
        <v>267</v>
      </c>
      <c r="G79" s="16" t="s">
        <v>31</v>
      </c>
      <c r="H79" s="18" t="s">
        <v>49</v>
      </c>
      <c r="I79" s="88">
        <v>4</v>
      </c>
      <c r="J79" s="16"/>
      <c r="K79" s="16" t="s">
        <v>33</v>
      </c>
      <c r="L79" s="89">
        <f>4165213*4</f>
        <v>16660852</v>
      </c>
      <c r="M79" s="89">
        <f>L79</f>
        <v>16660852</v>
      </c>
      <c r="N79" s="82">
        <v>16660852</v>
      </c>
      <c r="O79" s="30">
        <f>L79-N79</f>
        <v>0</v>
      </c>
      <c r="P79" s="83"/>
      <c r="Q79" s="18" t="s">
        <v>104</v>
      </c>
      <c r="R79" s="31" t="s">
        <v>54</v>
      </c>
      <c r="S79" s="18" t="s">
        <v>51</v>
      </c>
      <c r="T79" s="31" t="s">
        <v>54</v>
      </c>
      <c r="U79" s="28" t="s">
        <v>250</v>
      </c>
      <c r="V79" s="18" t="s">
        <v>259</v>
      </c>
      <c r="W79" s="97" t="s">
        <v>252</v>
      </c>
      <c r="X79" s="31" t="s">
        <v>54</v>
      </c>
      <c r="Y79" s="31" t="s">
        <v>54</v>
      </c>
      <c r="Z79" s="31" t="s">
        <v>54</v>
      </c>
    </row>
    <row r="80" spans="1:26" ht="76.5" x14ac:dyDescent="0.25">
      <c r="A80" s="14">
        <v>66</v>
      </c>
      <c r="B80" s="103">
        <v>81112101</v>
      </c>
      <c r="C80" s="25" t="s">
        <v>46</v>
      </c>
      <c r="D80" s="81" t="s">
        <v>234</v>
      </c>
      <c r="E80" s="87" t="s">
        <v>268</v>
      </c>
      <c r="F80" s="18" t="s">
        <v>267</v>
      </c>
      <c r="G80" s="80" t="s">
        <v>101</v>
      </c>
      <c r="H80" s="18" t="s">
        <v>127</v>
      </c>
      <c r="I80" s="104">
        <v>2</v>
      </c>
      <c r="J80" s="105"/>
      <c r="K80" s="16" t="s">
        <v>33</v>
      </c>
      <c r="L80" s="89">
        <v>8807970</v>
      </c>
      <c r="M80" s="89">
        <f>L80</f>
        <v>8807970</v>
      </c>
      <c r="N80" s="82">
        <v>8807970</v>
      </c>
      <c r="O80" s="30">
        <f>L80-N80</f>
        <v>0</v>
      </c>
      <c r="P80" s="83"/>
      <c r="Q80" s="18" t="s">
        <v>104</v>
      </c>
      <c r="R80" s="31" t="s">
        <v>54</v>
      </c>
      <c r="S80" s="18" t="s">
        <v>51</v>
      </c>
      <c r="T80" s="31" t="s">
        <v>54</v>
      </c>
      <c r="U80" s="28" t="s">
        <v>250</v>
      </c>
      <c r="V80" s="18" t="s">
        <v>259</v>
      </c>
      <c r="W80" s="97" t="s">
        <v>252</v>
      </c>
      <c r="X80" s="31" t="s">
        <v>54</v>
      </c>
      <c r="Y80" s="31" t="s">
        <v>54</v>
      </c>
      <c r="Z80" s="148" t="s">
        <v>54</v>
      </c>
    </row>
    <row r="81" spans="1:26" ht="38.25" x14ac:dyDescent="0.25">
      <c r="A81" s="156">
        <v>67</v>
      </c>
      <c r="B81" s="172" t="s">
        <v>269</v>
      </c>
      <c r="C81" s="174" t="s">
        <v>46</v>
      </c>
      <c r="D81" s="28" t="s">
        <v>234</v>
      </c>
      <c r="E81" s="176" t="s">
        <v>270</v>
      </c>
      <c r="F81" s="148" t="s">
        <v>30</v>
      </c>
      <c r="G81" s="178" t="s">
        <v>102</v>
      </c>
      <c r="H81" s="148" t="s">
        <v>107</v>
      </c>
      <c r="I81" s="168">
        <v>9</v>
      </c>
      <c r="J81" s="169" t="s">
        <v>32</v>
      </c>
      <c r="K81" s="170" t="s">
        <v>33</v>
      </c>
      <c r="L81" s="89">
        <v>57192030</v>
      </c>
      <c r="M81" s="89">
        <f>L81</f>
        <v>57192030</v>
      </c>
      <c r="N81" s="46"/>
      <c r="O81" s="30"/>
      <c r="P81" s="30"/>
      <c r="Q81" s="148" t="s">
        <v>104</v>
      </c>
      <c r="R81" s="148" t="s">
        <v>54</v>
      </c>
      <c r="S81" s="148" t="s">
        <v>51</v>
      </c>
      <c r="T81" s="148" t="s">
        <v>54</v>
      </c>
      <c r="U81" s="164" t="s">
        <v>250</v>
      </c>
      <c r="V81" s="148" t="s">
        <v>259</v>
      </c>
      <c r="W81" s="166" t="s">
        <v>252</v>
      </c>
      <c r="X81" s="148" t="s">
        <v>54</v>
      </c>
      <c r="Y81" s="148" t="s">
        <v>54</v>
      </c>
      <c r="Z81" s="149"/>
    </row>
    <row r="82" spans="1:26" ht="25.5" x14ac:dyDescent="0.25">
      <c r="A82" s="157"/>
      <c r="B82" s="173"/>
      <c r="C82" s="175"/>
      <c r="D82" s="106" t="s">
        <v>265</v>
      </c>
      <c r="E82" s="177"/>
      <c r="F82" s="149"/>
      <c r="G82" s="179"/>
      <c r="H82" s="149"/>
      <c r="I82" s="168"/>
      <c r="J82" s="169"/>
      <c r="K82" s="171"/>
      <c r="L82" s="89">
        <v>45239148</v>
      </c>
      <c r="M82" s="89">
        <f>L82</f>
        <v>45239148</v>
      </c>
      <c r="N82" s="46"/>
      <c r="O82" s="30"/>
      <c r="P82" s="30"/>
      <c r="Q82" s="149"/>
      <c r="R82" s="149"/>
      <c r="S82" s="149"/>
      <c r="T82" s="149"/>
      <c r="U82" s="165"/>
      <c r="V82" s="149"/>
      <c r="W82" s="167"/>
      <c r="X82" s="149"/>
      <c r="Y82" s="149"/>
      <c r="Z82" s="31" t="s">
        <v>54</v>
      </c>
    </row>
    <row r="83" spans="1:26" ht="63.75" x14ac:dyDescent="0.25">
      <c r="A83" s="14">
        <v>68</v>
      </c>
      <c r="B83" s="86">
        <v>81112105</v>
      </c>
      <c r="C83" s="25" t="s">
        <v>46</v>
      </c>
      <c r="D83" s="81" t="s">
        <v>234</v>
      </c>
      <c r="E83" s="87" t="s">
        <v>271</v>
      </c>
      <c r="F83" s="18" t="s">
        <v>30</v>
      </c>
      <c r="G83" s="71" t="s">
        <v>94</v>
      </c>
      <c r="H83" s="18" t="s">
        <v>141</v>
      </c>
      <c r="I83" s="107">
        <v>12</v>
      </c>
      <c r="J83" s="108" t="s">
        <v>142</v>
      </c>
      <c r="K83" s="16" t="s">
        <v>33</v>
      </c>
      <c r="L83" s="89">
        <v>14561000</v>
      </c>
      <c r="M83" s="89">
        <f>L83</f>
        <v>14561000</v>
      </c>
      <c r="N83" s="29"/>
      <c r="O83" s="30"/>
      <c r="P83" s="30"/>
      <c r="Q83" s="18" t="s">
        <v>104</v>
      </c>
      <c r="R83" s="31" t="s">
        <v>54</v>
      </c>
      <c r="S83" s="18" t="s">
        <v>51</v>
      </c>
      <c r="T83" s="31" t="s">
        <v>54</v>
      </c>
      <c r="U83" s="28" t="s">
        <v>250</v>
      </c>
      <c r="V83" s="18" t="s">
        <v>259</v>
      </c>
      <c r="W83" s="97" t="s">
        <v>252</v>
      </c>
      <c r="X83" s="31" t="s">
        <v>54</v>
      </c>
      <c r="Y83" s="31" t="s">
        <v>54</v>
      </c>
      <c r="Z83" s="31" t="s">
        <v>54</v>
      </c>
    </row>
    <row r="84" spans="1:26" ht="63.75" x14ac:dyDescent="0.25">
      <c r="A84" s="14">
        <v>69</v>
      </c>
      <c r="B84" s="86" t="s">
        <v>272</v>
      </c>
      <c r="C84" s="25" t="s">
        <v>46</v>
      </c>
      <c r="D84" s="81" t="s">
        <v>234</v>
      </c>
      <c r="E84" s="109" t="s">
        <v>273</v>
      </c>
      <c r="F84" s="27" t="s">
        <v>30</v>
      </c>
      <c r="G84" s="80" t="s">
        <v>101</v>
      </c>
      <c r="H84" s="27" t="s">
        <v>127</v>
      </c>
      <c r="I84" s="88">
        <v>24</v>
      </c>
      <c r="J84" s="66" t="s">
        <v>168</v>
      </c>
      <c r="K84" s="16" t="s">
        <v>33</v>
      </c>
      <c r="L84" s="89">
        <v>45777663</v>
      </c>
      <c r="M84" s="26">
        <v>21322000</v>
      </c>
      <c r="N84" s="26"/>
      <c r="O84" s="30"/>
      <c r="P84" s="27"/>
      <c r="Q84" s="18" t="s">
        <v>104</v>
      </c>
      <c r="R84" s="31" t="s">
        <v>54</v>
      </c>
      <c r="S84" s="18" t="s">
        <v>51</v>
      </c>
      <c r="T84" s="31" t="s">
        <v>54</v>
      </c>
      <c r="U84" s="28" t="s">
        <v>250</v>
      </c>
      <c r="V84" s="18" t="s">
        <v>259</v>
      </c>
      <c r="W84" s="97" t="s">
        <v>252</v>
      </c>
      <c r="X84" s="31" t="s">
        <v>54</v>
      </c>
      <c r="Y84" s="31" t="s">
        <v>54</v>
      </c>
      <c r="Z84" s="31" t="s">
        <v>54</v>
      </c>
    </row>
    <row r="85" spans="1:26" ht="64.5" thickBot="1" x14ac:dyDescent="0.3">
      <c r="A85" s="14">
        <v>70</v>
      </c>
      <c r="B85" s="86">
        <v>81112102</v>
      </c>
      <c r="C85" s="25" t="s">
        <v>46</v>
      </c>
      <c r="D85" s="81" t="s">
        <v>234</v>
      </c>
      <c r="E85" s="87" t="s">
        <v>274</v>
      </c>
      <c r="F85" s="18" t="s">
        <v>30</v>
      </c>
      <c r="G85" s="66" t="s">
        <v>127</v>
      </c>
      <c r="H85" s="18" t="s">
        <v>107</v>
      </c>
      <c r="I85" s="88">
        <v>12</v>
      </c>
      <c r="J85" s="88" t="s">
        <v>230</v>
      </c>
      <c r="K85" s="16" t="s">
        <v>33</v>
      </c>
      <c r="L85" s="89">
        <v>34701667</v>
      </c>
      <c r="M85" s="89">
        <v>34701667</v>
      </c>
      <c r="N85" s="46"/>
      <c r="O85" s="30"/>
      <c r="P85" s="30"/>
      <c r="Q85" s="18" t="s">
        <v>104</v>
      </c>
      <c r="R85" s="31" t="s">
        <v>54</v>
      </c>
      <c r="S85" s="18" t="s">
        <v>51</v>
      </c>
      <c r="T85" s="31" t="s">
        <v>54</v>
      </c>
      <c r="U85" s="28" t="s">
        <v>250</v>
      </c>
      <c r="V85" s="18" t="s">
        <v>259</v>
      </c>
      <c r="W85" s="97" t="s">
        <v>252</v>
      </c>
      <c r="X85" s="31" t="s">
        <v>54</v>
      </c>
      <c r="Y85" s="31" t="s">
        <v>54</v>
      </c>
      <c r="Z85" s="99" t="s">
        <v>43</v>
      </c>
    </row>
    <row r="86" spans="1:26" ht="64.5" thickBot="1" x14ac:dyDescent="0.3">
      <c r="A86" s="41">
        <v>71</v>
      </c>
      <c r="B86" s="41">
        <v>81112215</v>
      </c>
      <c r="C86" s="41"/>
      <c r="D86" s="41"/>
      <c r="E86" s="41" t="s">
        <v>275</v>
      </c>
      <c r="F86" s="41"/>
      <c r="G86" s="41"/>
      <c r="H86" s="41"/>
      <c r="I86" s="41">
        <v>7</v>
      </c>
      <c r="J86" s="41" t="s">
        <v>32</v>
      </c>
      <c r="K86" s="41" t="s">
        <v>33</v>
      </c>
      <c r="L86" s="42"/>
      <c r="M86" s="42"/>
      <c r="N86" s="42"/>
      <c r="O86" s="41"/>
      <c r="P86" s="41"/>
      <c r="Q86" s="41"/>
      <c r="R86" s="41"/>
      <c r="S86" s="41"/>
      <c r="T86" s="41"/>
      <c r="U86" s="41"/>
      <c r="V86" s="41"/>
      <c r="W86" s="41" t="s">
        <v>252</v>
      </c>
      <c r="X86" s="99" t="s">
        <v>41</v>
      </c>
      <c r="Y86" s="99" t="s">
        <v>42</v>
      </c>
      <c r="Z86" s="114" t="s">
        <v>43</v>
      </c>
    </row>
    <row r="87" spans="1:26" ht="63.75" x14ac:dyDescent="0.25">
      <c r="A87" s="110">
        <v>72</v>
      </c>
      <c r="B87" s="111">
        <v>81112205</v>
      </c>
      <c r="C87" s="112" t="s">
        <v>27</v>
      </c>
      <c r="D87" s="45" t="s">
        <v>28</v>
      </c>
      <c r="E87" s="113" t="s">
        <v>276</v>
      </c>
      <c r="F87" s="77" t="s">
        <v>30</v>
      </c>
      <c r="G87" s="16" t="s">
        <v>31</v>
      </c>
      <c r="H87" s="18" t="s">
        <v>31</v>
      </c>
      <c r="I87" s="88">
        <v>11</v>
      </c>
      <c r="J87" s="16" t="s">
        <v>32</v>
      </c>
      <c r="K87" s="16" t="s">
        <v>33</v>
      </c>
      <c r="L87" s="89">
        <f>11*2720000</f>
        <v>29920000</v>
      </c>
      <c r="M87" s="89">
        <f>L87</f>
        <v>29920000</v>
      </c>
      <c r="N87" s="89">
        <f>M87</f>
        <v>29920000</v>
      </c>
      <c r="O87" s="30">
        <v>0</v>
      </c>
      <c r="P87" s="30" t="s">
        <v>277</v>
      </c>
      <c r="Q87" s="18" t="s">
        <v>104</v>
      </c>
      <c r="R87" s="18" t="s">
        <v>257</v>
      </c>
      <c r="S87" s="18" t="s">
        <v>278</v>
      </c>
      <c r="T87" s="18" t="s">
        <v>279</v>
      </c>
      <c r="U87" s="28" t="s">
        <v>250</v>
      </c>
      <c r="V87" s="31" t="s">
        <v>259</v>
      </c>
      <c r="W87" s="97" t="s">
        <v>252</v>
      </c>
      <c r="X87" s="32" t="s">
        <v>41</v>
      </c>
      <c r="Y87" s="114" t="s">
        <v>42</v>
      </c>
      <c r="Z87" s="31" t="s">
        <v>54</v>
      </c>
    </row>
    <row r="88" spans="1:26" ht="63.75" x14ac:dyDescent="0.25">
      <c r="A88" s="14">
        <v>73</v>
      </c>
      <c r="B88" s="103">
        <v>81112205</v>
      </c>
      <c r="C88" s="115" t="s">
        <v>46</v>
      </c>
      <c r="D88" s="103" t="s">
        <v>218</v>
      </c>
      <c r="E88" s="116" t="s">
        <v>280</v>
      </c>
      <c r="F88" s="31" t="s">
        <v>30</v>
      </c>
      <c r="G88" s="16" t="s">
        <v>281</v>
      </c>
      <c r="H88" s="27" t="s">
        <v>102</v>
      </c>
      <c r="I88" s="88">
        <v>18</v>
      </c>
      <c r="J88" s="16" t="s">
        <v>282</v>
      </c>
      <c r="K88" s="16" t="s">
        <v>33</v>
      </c>
      <c r="L88" s="89">
        <v>130400000</v>
      </c>
      <c r="M88" s="89">
        <v>44400000</v>
      </c>
      <c r="N88" s="26"/>
      <c r="O88" s="30"/>
      <c r="P88" s="27"/>
      <c r="Q88" s="18" t="s">
        <v>104</v>
      </c>
      <c r="R88" s="31" t="s">
        <v>54</v>
      </c>
      <c r="S88" s="18" t="s">
        <v>51</v>
      </c>
      <c r="T88" s="31" t="s">
        <v>54</v>
      </c>
      <c r="U88" s="28" t="s">
        <v>250</v>
      </c>
      <c r="V88" s="18" t="s">
        <v>259</v>
      </c>
      <c r="W88" s="97" t="s">
        <v>252</v>
      </c>
      <c r="X88" s="31" t="s">
        <v>54</v>
      </c>
      <c r="Y88" s="31" t="s">
        <v>54</v>
      </c>
      <c r="Z88" s="114" t="s">
        <v>43</v>
      </c>
    </row>
    <row r="89" spans="1:26" ht="63.75" x14ac:dyDescent="0.25">
      <c r="A89" s="14">
        <v>74</v>
      </c>
      <c r="B89" s="86">
        <v>81112205</v>
      </c>
      <c r="C89" s="92" t="s">
        <v>27</v>
      </c>
      <c r="D89" s="45" t="s">
        <v>28</v>
      </c>
      <c r="E89" s="87" t="s">
        <v>283</v>
      </c>
      <c r="F89" s="117" t="s">
        <v>30</v>
      </c>
      <c r="G89" s="16" t="s">
        <v>31</v>
      </c>
      <c r="H89" s="18" t="s">
        <v>31</v>
      </c>
      <c r="I89" s="88">
        <v>11</v>
      </c>
      <c r="J89" s="16" t="s">
        <v>32</v>
      </c>
      <c r="K89" s="16" t="s">
        <v>33</v>
      </c>
      <c r="L89" s="89">
        <v>41630000</v>
      </c>
      <c r="M89" s="89">
        <v>41630000</v>
      </c>
      <c r="N89" s="29">
        <v>41630000</v>
      </c>
      <c r="O89" s="118">
        <f>M89-N89</f>
        <v>0</v>
      </c>
      <c r="P89" s="30" t="s">
        <v>284</v>
      </c>
      <c r="Q89" s="18" t="s">
        <v>104</v>
      </c>
      <c r="R89" s="18" t="s">
        <v>257</v>
      </c>
      <c r="S89" s="18" t="s">
        <v>51</v>
      </c>
      <c r="T89" s="18" t="s">
        <v>279</v>
      </c>
      <c r="U89" s="28" t="s">
        <v>250</v>
      </c>
      <c r="V89" s="31" t="s">
        <v>259</v>
      </c>
      <c r="W89" s="97" t="s">
        <v>252</v>
      </c>
      <c r="X89" s="32" t="s">
        <v>41</v>
      </c>
      <c r="Y89" s="114" t="s">
        <v>42</v>
      </c>
      <c r="Z89" s="31" t="s">
        <v>54</v>
      </c>
    </row>
    <row r="90" spans="1:26" ht="64.5" thickBot="1" x14ac:dyDescent="0.3">
      <c r="A90" s="14">
        <v>75</v>
      </c>
      <c r="B90" s="86" t="s">
        <v>285</v>
      </c>
      <c r="C90" s="92" t="s">
        <v>46</v>
      </c>
      <c r="D90" s="86" t="s">
        <v>218</v>
      </c>
      <c r="E90" s="87" t="s">
        <v>286</v>
      </c>
      <c r="F90" s="18" t="s">
        <v>267</v>
      </c>
      <c r="G90" s="88" t="s">
        <v>49</v>
      </c>
      <c r="H90" s="18" t="s">
        <v>101</v>
      </c>
      <c r="I90" s="88">
        <v>3</v>
      </c>
      <c r="J90" s="61" t="s">
        <v>142</v>
      </c>
      <c r="K90" s="16" t="s">
        <v>33</v>
      </c>
      <c r="L90" s="89">
        <v>6237593</v>
      </c>
      <c r="M90" s="89">
        <f>L90</f>
        <v>6237593</v>
      </c>
      <c r="N90" s="89">
        <v>6237593</v>
      </c>
      <c r="O90" s="30">
        <f>L90-N90</f>
        <v>0</v>
      </c>
      <c r="P90" s="30" t="s">
        <v>287</v>
      </c>
      <c r="Q90" s="18" t="s">
        <v>104</v>
      </c>
      <c r="R90" s="31" t="s">
        <v>54</v>
      </c>
      <c r="S90" s="18" t="s">
        <v>51</v>
      </c>
      <c r="T90" s="31" t="s">
        <v>54</v>
      </c>
      <c r="U90" s="28" t="s">
        <v>250</v>
      </c>
      <c r="V90" s="18" t="s">
        <v>259</v>
      </c>
      <c r="W90" s="97" t="s">
        <v>252</v>
      </c>
      <c r="X90" s="31" t="s">
        <v>54</v>
      </c>
      <c r="Y90" s="31" t="s">
        <v>54</v>
      </c>
      <c r="Z90" s="99"/>
    </row>
    <row r="91" spans="1:26" ht="51.75" thickBot="1" x14ac:dyDescent="0.3">
      <c r="A91" s="41">
        <v>76</v>
      </c>
      <c r="B91" s="41">
        <v>81111509</v>
      </c>
      <c r="C91" s="41"/>
      <c r="D91" s="41"/>
      <c r="E91" s="41" t="s">
        <v>288</v>
      </c>
      <c r="F91" s="41"/>
      <c r="G91" s="41" t="s">
        <v>94</v>
      </c>
      <c r="H91" s="41" t="s">
        <v>141</v>
      </c>
      <c r="I91" s="41">
        <v>3</v>
      </c>
      <c r="J91" s="41" t="s">
        <v>32</v>
      </c>
      <c r="K91" s="41" t="s">
        <v>33</v>
      </c>
      <c r="L91" s="42"/>
      <c r="M91" s="42"/>
      <c r="N91" s="42"/>
      <c r="O91" s="41"/>
      <c r="P91" s="41"/>
      <c r="Q91" s="41"/>
      <c r="R91" s="41"/>
      <c r="S91" s="41"/>
      <c r="T91" s="41"/>
      <c r="U91" s="41"/>
      <c r="V91" s="41"/>
      <c r="W91" s="41" t="s">
        <v>252</v>
      </c>
      <c r="X91" s="99"/>
      <c r="Y91" s="99"/>
      <c r="Z91" s="31" t="s">
        <v>260</v>
      </c>
    </row>
    <row r="92" spans="1:26" ht="63.75" x14ac:dyDescent="0.25">
      <c r="A92" s="14">
        <v>77</v>
      </c>
      <c r="B92" s="86">
        <v>81111809</v>
      </c>
      <c r="C92" s="92" t="s">
        <v>27</v>
      </c>
      <c r="D92" s="45" t="s">
        <v>28</v>
      </c>
      <c r="E92" s="87" t="s">
        <v>289</v>
      </c>
      <c r="F92" s="77" t="s">
        <v>30</v>
      </c>
      <c r="G92" s="71" t="s">
        <v>102</v>
      </c>
      <c r="H92" s="18" t="s">
        <v>94</v>
      </c>
      <c r="I92" s="88">
        <v>3</v>
      </c>
      <c r="J92" s="88" t="s">
        <v>230</v>
      </c>
      <c r="K92" s="16" t="s">
        <v>33</v>
      </c>
      <c r="L92" s="89">
        <v>15000000</v>
      </c>
      <c r="M92" s="89">
        <f>L92</f>
        <v>15000000</v>
      </c>
      <c r="N92" s="29"/>
      <c r="O92" s="30"/>
      <c r="P92" s="30"/>
      <c r="Q92" s="18" t="s">
        <v>104</v>
      </c>
      <c r="R92" s="18" t="s">
        <v>257</v>
      </c>
      <c r="S92" s="18"/>
      <c r="T92" s="28" t="s">
        <v>258</v>
      </c>
      <c r="U92" s="28" t="s">
        <v>250</v>
      </c>
      <c r="V92" s="31" t="s">
        <v>259</v>
      </c>
      <c r="W92" s="97" t="s">
        <v>252</v>
      </c>
      <c r="X92" s="94" t="s">
        <v>175</v>
      </c>
      <c r="Y92" s="95" t="s">
        <v>176</v>
      </c>
      <c r="Z92" s="31" t="s">
        <v>260</v>
      </c>
    </row>
    <row r="93" spans="1:26" ht="63.75" x14ac:dyDescent="0.25">
      <c r="A93" s="14">
        <v>78</v>
      </c>
      <c r="B93" s="86" t="s">
        <v>290</v>
      </c>
      <c r="C93" s="92" t="s">
        <v>27</v>
      </c>
      <c r="D93" s="45" t="s">
        <v>28</v>
      </c>
      <c r="E93" s="87" t="s">
        <v>291</v>
      </c>
      <c r="F93" s="77" t="s">
        <v>30</v>
      </c>
      <c r="G93" s="71" t="s">
        <v>102</v>
      </c>
      <c r="H93" s="18" t="s">
        <v>94</v>
      </c>
      <c r="I93" s="88">
        <v>2</v>
      </c>
      <c r="J93" s="88" t="s">
        <v>230</v>
      </c>
      <c r="K93" s="16" t="s">
        <v>33</v>
      </c>
      <c r="L93" s="89">
        <v>55511571</v>
      </c>
      <c r="M93" s="89">
        <f>L93</f>
        <v>55511571</v>
      </c>
      <c r="N93" s="29"/>
      <c r="O93" s="30"/>
      <c r="P93" s="30"/>
      <c r="Q93" s="18" t="s">
        <v>169</v>
      </c>
      <c r="R93" s="18" t="s">
        <v>257</v>
      </c>
      <c r="S93" s="18"/>
      <c r="T93" s="28" t="s">
        <v>258</v>
      </c>
      <c r="U93" s="28" t="s">
        <v>250</v>
      </c>
      <c r="V93" s="31" t="s">
        <v>259</v>
      </c>
      <c r="W93" s="97" t="s">
        <v>252</v>
      </c>
      <c r="X93" s="94" t="s">
        <v>175</v>
      </c>
      <c r="Y93" s="95" t="s">
        <v>176</v>
      </c>
      <c r="Z93" s="28" t="s">
        <v>43</v>
      </c>
    </row>
    <row r="94" spans="1:26" ht="89.25" x14ac:dyDescent="0.25">
      <c r="A94" s="14">
        <v>79</v>
      </c>
      <c r="B94" s="86">
        <v>81112205</v>
      </c>
      <c r="C94" s="92" t="s">
        <v>27</v>
      </c>
      <c r="D94" s="86" t="s">
        <v>55</v>
      </c>
      <c r="E94" s="87" t="s">
        <v>292</v>
      </c>
      <c r="F94" s="18" t="s">
        <v>30</v>
      </c>
      <c r="G94" s="16" t="s">
        <v>31</v>
      </c>
      <c r="H94" s="18" t="s">
        <v>31</v>
      </c>
      <c r="I94" s="88">
        <v>10</v>
      </c>
      <c r="J94" s="16" t="s">
        <v>32</v>
      </c>
      <c r="K94" s="16" t="s">
        <v>33</v>
      </c>
      <c r="L94" s="89">
        <v>60000000</v>
      </c>
      <c r="M94" s="89">
        <f>L94</f>
        <v>60000000</v>
      </c>
      <c r="N94" s="89">
        <f>M94</f>
        <v>60000000</v>
      </c>
      <c r="O94" s="30">
        <v>0</v>
      </c>
      <c r="P94" s="30" t="s">
        <v>293</v>
      </c>
      <c r="Q94" s="18" t="s">
        <v>35</v>
      </c>
      <c r="R94" s="18" t="s">
        <v>119</v>
      </c>
      <c r="S94" s="33" t="s">
        <v>59</v>
      </c>
      <c r="T94" s="119" t="s">
        <v>294</v>
      </c>
      <c r="U94" s="33" t="s">
        <v>156</v>
      </c>
      <c r="V94" s="18" t="s">
        <v>61</v>
      </c>
      <c r="W94" s="97" t="s">
        <v>252</v>
      </c>
      <c r="X94" s="114" t="s">
        <v>41</v>
      </c>
      <c r="Y94" s="114" t="s">
        <v>295</v>
      </c>
      <c r="Z94" s="28" t="s">
        <v>43</v>
      </c>
    </row>
    <row r="95" spans="1:26" ht="89.25" x14ac:dyDescent="0.25">
      <c r="A95" s="14">
        <v>80</v>
      </c>
      <c r="B95" s="86">
        <v>81112205</v>
      </c>
      <c r="C95" s="92" t="s">
        <v>27</v>
      </c>
      <c r="D95" s="86" t="s">
        <v>55</v>
      </c>
      <c r="E95" s="87" t="s">
        <v>296</v>
      </c>
      <c r="F95" s="18" t="s">
        <v>30</v>
      </c>
      <c r="G95" s="16" t="s">
        <v>31</v>
      </c>
      <c r="H95" s="18" t="s">
        <v>49</v>
      </c>
      <c r="I95" s="88">
        <v>10</v>
      </c>
      <c r="J95" s="16" t="s">
        <v>32</v>
      </c>
      <c r="K95" s="16" t="s">
        <v>33</v>
      </c>
      <c r="L95" s="89">
        <f>7500000*10</f>
        <v>75000000</v>
      </c>
      <c r="M95" s="89">
        <f>L95</f>
        <v>75000000</v>
      </c>
      <c r="N95" s="89">
        <f>M95</f>
        <v>75000000</v>
      </c>
      <c r="O95" s="30">
        <v>0</v>
      </c>
      <c r="P95" s="30" t="s">
        <v>297</v>
      </c>
      <c r="Q95" s="33" t="s">
        <v>35</v>
      </c>
      <c r="R95" s="18" t="s">
        <v>298</v>
      </c>
      <c r="S95" s="45" t="s">
        <v>59</v>
      </c>
      <c r="T95" s="33" t="s">
        <v>299</v>
      </c>
      <c r="U95" s="33" t="s">
        <v>156</v>
      </c>
      <c r="V95" s="33" t="s">
        <v>122</v>
      </c>
      <c r="W95" s="33" t="s">
        <v>252</v>
      </c>
      <c r="X95" s="114" t="s">
        <v>41</v>
      </c>
      <c r="Y95" s="114" t="s">
        <v>295</v>
      </c>
      <c r="Z95" s="31" t="s">
        <v>54</v>
      </c>
    </row>
    <row r="96" spans="1:26" ht="38.25" x14ac:dyDescent="0.25">
      <c r="A96" s="14">
        <v>81</v>
      </c>
      <c r="B96" s="85" t="s">
        <v>300</v>
      </c>
      <c r="C96" s="92" t="s">
        <v>46</v>
      </c>
      <c r="D96" s="86" t="s">
        <v>301</v>
      </c>
      <c r="E96" s="87" t="s">
        <v>302</v>
      </c>
      <c r="F96" s="18" t="s">
        <v>30</v>
      </c>
      <c r="G96" s="16" t="s">
        <v>31</v>
      </c>
      <c r="H96" s="18" t="s">
        <v>31</v>
      </c>
      <c r="I96" s="92">
        <v>1</v>
      </c>
      <c r="J96" s="16" t="s">
        <v>142</v>
      </c>
      <c r="K96" s="16" t="s">
        <v>33</v>
      </c>
      <c r="L96" s="29">
        <v>8724500</v>
      </c>
      <c r="M96" s="29">
        <v>8724500</v>
      </c>
      <c r="N96" s="29">
        <v>8724500</v>
      </c>
      <c r="O96" s="95">
        <f>M96-N96</f>
        <v>0</v>
      </c>
      <c r="P96" s="30" t="s">
        <v>303</v>
      </c>
      <c r="Q96" s="18" t="s">
        <v>169</v>
      </c>
      <c r="R96" s="31" t="s">
        <v>54</v>
      </c>
      <c r="S96" s="18"/>
      <c r="T96" s="31" t="s">
        <v>54</v>
      </c>
      <c r="U96" s="18" t="s">
        <v>172</v>
      </c>
      <c r="V96" s="84" t="s">
        <v>173</v>
      </c>
      <c r="W96" s="120" t="s">
        <v>174</v>
      </c>
      <c r="X96" s="31" t="s">
        <v>54</v>
      </c>
      <c r="Y96" s="31" t="s">
        <v>54</v>
      </c>
      <c r="Z96" s="96" t="s">
        <v>260</v>
      </c>
    </row>
    <row r="97" spans="1:26" ht="63.75" x14ac:dyDescent="0.25">
      <c r="A97" s="14">
        <v>82</v>
      </c>
      <c r="B97" s="86" t="s">
        <v>304</v>
      </c>
      <c r="C97" s="92" t="s">
        <v>27</v>
      </c>
      <c r="D97" s="45" t="s">
        <v>28</v>
      </c>
      <c r="E97" s="87" t="s">
        <v>305</v>
      </c>
      <c r="F97" s="77" t="s">
        <v>30</v>
      </c>
      <c r="G97" s="16" t="s">
        <v>31</v>
      </c>
      <c r="H97" s="18" t="s">
        <v>49</v>
      </c>
      <c r="I97" s="88">
        <v>1</v>
      </c>
      <c r="J97" s="16" t="s">
        <v>142</v>
      </c>
      <c r="K97" s="16" t="s">
        <v>33</v>
      </c>
      <c r="L97" s="29">
        <v>10965969</v>
      </c>
      <c r="M97" s="29">
        <v>10965969</v>
      </c>
      <c r="N97" s="29">
        <v>10965969</v>
      </c>
      <c r="O97" s="95">
        <f>M97-N97</f>
        <v>0</v>
      </c>
      <c r="P97" s="30" t="s">
        <v>306</v>
      </c>
      <c r="Q97" s="18" t="s">
        <v>169</v>
      </c>
      <c r="R97" s="18" t="s">
        <v>257</v>
      </c>
      <c r="S97" s="18"/>
      <c r="T97" s="28" t="s">
        <v>258</v>
      </c>
      <c r="U97" s="28" t="s">
        <v>250</v>
      </c>
      <c r="V97" s="31" t="s">
        <v>259</v>
      </c>
      <c r="W97" s="121" t="s">
        <v>252</v>
      </c>
      <c r="X97" s="94" t="s">
        <v>175</v>
      </c>
      <c r="Y97" s="95" t="s">
        <v>176</v>
      </c>
      <c r="Z97" s="98" t="s">
        <v>43</v>
      </c>
    </row>
    <row r="98" spans="1:26" ht="76.5" x14ac:dyDescent="0.25">
      <c r="A98" s="14">
        <v>83</v>
      </c>
      <c r="B98" s="27" t="s">
        <v>307</v>
      </c>
      <c r="C98" s="92" t="s">
        <v>27</v>
      </c>
      <c r="D98" s="28" t="s">
        <v>28</v>
      </c>
      <c r="E98" s="109" t="s">
        <v>308</v>
      </c>
      <c r="F98" s="109" t="s">
        <v>30</v>
      </c>
      <c r="G98" s="109" t="s">
        <v>31</v>
      </c>
      <c r="H98" s="109" t="s">
        <v>31</v>
      </c>
      <c r="I98" s="98">
        <v>9</v>
      </c>
      <c r="J98" s="98" t="s">
        <v>32</v>
      </c>
      <c r="K98" s="16" t="s">
        <v>33</v>
      </c>
      <c r="L98" s="29">
        <v>27000000</v>
      </c>
      <c r="M98" s="29">
        <v>27000000</v>
      </c>
      <c r="N98" s="29">
        <v>27000000</v>
      </c>
      <c r="O98" s="30">
        <f>M98-N98</f>
        <v>0</v>
      </c>
      <c r="P98" s="30" t="s">
        <v>309</v>
      </c>
      <c r="Q98" s="98" t="s">
        <v>35</v>
      </c>
      <c r="R98" s="24" t="s">
        <v>170</v>
      </c>
      <c r="S98" s="18" t="s">
        <v>310</v>
      </c>
      <c r="T98" s="23" t="s">
        <v>311</v>
      </c>
      <c r="U98" s="54" t="s">
        <v>172</v>
      </c>
      <c r="V98" s="98" t="s">
        <v>180</v>
      </c>
      <c r="W98" s="98" t="s">
        <v>174</v>
      </c>
      <c r="X98" s="98" t="s">
        <v>136</v>
      </c>
      <c r="Y98" s="98" t="s">
        <v>137</v>
      </c>
      <c r="Z98" s="18" t="s">
        <v>43</v>
      </c>
    </row>
    <row r="99" spans="1:26" ht="76.5" x14ac:dyDescent="0.25">
      <c r="A99" s="14">
        <v>84</v>
      </c>
      <c r="B99" s="122">
        <v>80111601</v>
      </c>
      <c r="C99" s="18" t="s">
        <v>27</v>
      </c>
      <c r="D99" s="18" t="s">
        <v>55</v>
      </c>
      <c r="E99" s="18" t="s">
        <v>312</v>
      </c>
      <c r="F99" s="18" t="s">
        <v>30</v>
      </c>
      <c r="G99" s="37" t="s">
        <v>107</v>
      </c>
      <c r="H99" s="18" t="s">
        <v>107</v>
      </c>
      <c r="I99" s="18">
        <v>7</v>
      </c>
      <c r="J99" s="18" t="s">
        <v>32</v>
      </c>
      <c r="K99" s="18" t="s">
        <v>33</v>
      </c>
      <c r="L99" s="29">
        <v>21000000</v>
      </c>
      <c r="M99" s="29">
        <v>21000000</v>
      </c>
      <c r="N99" s="29"/>
      <c r="O99" s="30"/>
      <c r="P99" s="30"/>
      <c r="Q99" s="18" t="s">
        <v>91</v>
      </c>
      <c r="R99" s="28" t="s">
        <v>85</v>
      </c>
      <c r="S99" s="18" t="s">
        <v>86</v>
      </c>
      <c r="T99" s="28" t="s">
        <v>87</v>
      </c>
      <c r="U99" s="28" t="s">
        <v>88</v>
      </c>
      <c r="V99" s="33" t="s">
        <v>122</v>
      </c>
      <c r="W99" s="28" t="s">
        <v>67</v>
      </c>
      <c r="X99" s="28" t="s">
        <v>41</v>
      </c>
      <c r="Y99" s="28" t="s">
        <v>42</v>
      </c>
      <c r="Z99" s="98" t="s">
        <v>43</v>
      </c>
    </row>
    <row r="100" spans="1:26" ht="63.75" x14ac:dyDescent="0.25">
      <c r="A100" s="14">
        <v>85</v>
      </c>
      <c r="B100" s="122">
        <v>82141502</v>
      </c>
      <c r="C100" s="92" t="s">
        <v>27</v>
      </c>
      <c r="D100" s="28" t="s">
        <v>55</v>
      </c>
      <c r="E100" s="109" t="s">
        <v>313</v>
      </c>
      <c r="F100" s="109" t="s">
        <v>30</v>
      </c>
      <c r="G100" s="109" t="s">
        <v>107</v>
      </c>
      <c r="H100" s="109" t="s">
        <v>107</v>
      </c>
      <c r="I100" s="98">
        <v>11</v>
      </c>
      <c r="J100" s="98" t="s">
        <v>32</v>
      </c>
      <c r="K100" s="16" t="s">
        <v>33</v>
      </c>
      <c r="L100" s="123">
        <v>28000000</v>
      </c>
      <c r="M100" s="123">
        <v>28000000</v>
      </c>
      <c r="N100" s="29"/>
      <c r="O100" s="30"/>
      <c r="P100" s="30"/>
      <c r="Q100" s="98" t="s">
        <v>35</v>
      </c>
      <c r="R100" s="24" t="s">
        <v>85</v>
      </c>
      <c r="S100" s="18" t="s">
        <v>86</v>
      </c>
      <c r="T100" s="24" t="s">
        <v>314</v>
      </c>
      <c r="U100" s="98" t="s">
        <v>315</v>
      </c>
      <c r="V100" s="98" t="s">
        <v>122</v>
      </c>
      <c r="W100" s="98" t="s">
        <v>316</v>
      </c>
      <c r="X100" s="98" t="s">
        <v>41</v>
      </c>
      <c r="Y100" s="98" t="s">
        <v>42</v>
      </c>
      <c r="Z100" s="114" t="s">
        <v>43</v>
      </c>
    </row>
    <row r="101" spans="1:26" ht="63.75" x14ac:dyDescent="0.25">
      <c r="A101" s="14">
        <v>86</v>
      </c>
      <c r="B101" s="124">
        <v>80101507</v>
      </c>
      <c r="C101" s="25" t="s">
        <v>27</v>
      </c>
      <c r="D101" s="125" t="s">
        <v>28</v>
      </c>
      <c r="E101" s="28" t="s">
        <v>317</v>
      </c>
      <c r="F101" s="28" t="s">
        <v>30</v>
      </c>
      <c r="G101" s="126" t="s">
        <v>31</v>
      </c>
      <c r="H101" s="28" t="s">
        <v>31</v>
      </c>
      <c r="I101" s="28">
        <v>10</v>
      </c>
      <c r="J101" s="28" t="s">
        <v>32</v>
      </c>
      <c r="K101" s="16" t="s">
        <v>33</v>
      </c>
      <c r="L101" s="82">
        <v>90000000</v>
      </c>
      <c r="M101" s="29">
        <v>90000000</v>
      </c>
      <c r="N101" s="29">
        <v>90000000</v>
      </c>
      <c r="O101" s="30">
        <v>0</v>
      </c>
      <c r="P101" s="30" t="s">
        <v>318</v>
      </c>
      <c r="Q101" s="98" t="s">
        <v>35</v>
      </c>
      <c r="R101" s="28" t="s">
        <v>264</v>
      </c>
      <c r="S101" s="18" t="s">
        <v>278</v>
      </c>
      <c r="T101" s="28" t="s">
        <v>279</v>
      </c>
      <c r="U101" s="28" t="s">
        <v>250</v>
      </c>
      <c r="V101" s="32" t="s">
        <v>259</v>
      </c>
      <c r="W101" s="28" t="s">
        <v>252</v>
      </c>
      <c r="X101" s="32" t="s">
        <v>41</v>
      </c>
      <c r="Y101" s="114" t="s">
        <v>42</v>
      </c>
      <c r="Z101" s="114" t="s">
        <v>43</v>
      </c>
    </row>
    <row r="102" spans="1:26" ht="63.75" x14ac:dyDescent="0.25">
      <c r="A102" s="14">
        <v>87</v>
      </c>
      <c r="B102" s="124">
        <v>81112003</v>
      </c>
      <c r="C102" s="25" t="s">
        <v>27</v>
      </c>
      <c r="D102" s="125" t="s">
        <v>28</v>
      </c>
      <c r="E102" s="28" t="s">
        <v>319</v>
      </c>
      <c r="F102" s="28" t="s">
        <v>30</v>
      </c>
      <c r="G102" s="126" t="s">
        <v>107</v>
      </c>
      <c r="H102" s="28" t="s">
        <v>141</v>
      </c>
      <c r="I102" s="28">
        <v>6</v>
      </c>
      <c r="J102" s="28" t="s">
        <v>230</v>
      </c>
      <c r="K102" s="16" t="s">
        <v>33</v>
      </c>
      <c r="L102" s="82">
        <v>57000000</v>
      </c>
      <c r="M102" s="82">
        <v>57000000</v>
      </c>
      <c r="N102" s="29"/>
      <c r="O102" s="30"/>
      <c r="P102" s="30"/>
      <c r="Q102" s="98" t="s">
        <v>320</v>
      </c>
      <c r="R102" s="28" t="s">
        <v>264</v>
      </c>
      <c r="S102" s="18"/>
      <c r="T102" s="28" t="s">
        <v>279</v>
      </c>
      <c r="U102" s="28" t="s">
        <v>250</v>
      </c>
      <c r="V102" s="32" t="s">
        <v>259</v>
      </c>
      <c r="W102" s="28" t="s">
        <v>252</v>
      </c>
      <c r="X102" s="32" t="s">
        <v>41</v>
      </c>
      <c r="Y102" s="114" t="s">
        <v>42</v>
      </c>
      <c r="Z102" s="114" t="s">
        <v>43</v>
      </c>
    </row>
    <row r="103" spans="1:26" ht="63.75" x14ac:dyDescent="0.25">
      <c r="A103" s="14">
        <v>88</v>
      </c>
      <c r="B103" s="124">
        <v>81111811</v>
      </c>
      <c r="C103" s="25" t="s">
        <v>27</v>
      </c>
      <c r="D103" s="125" t="s">
        <v>28</v>
      </c>
      <c r="E103" s="28" t="s">
        <v>321</v>
      </c>
      <c r="F103" s="28" t="s">
        <v>30</v>
      </c>
      <c r="G103" s="126" t="s">
        <v>127</v>
      </c>
      <c r="H103" s="28" t="s">
        <v>107</v>
      </c>
      <c r="I103" s="28">
        <v>12</v>
      </c>
      <c r="J103" s="28" t="s">
        <v>230</v>
      </c>
      <c r="K103" s="16" t="s">
        <v>33</v>
      </c>
      <c r="L103" s="82">
        <f>+M103</f>
        <v>130000000</v>
      </c>
      <c r="M103" s="82">
        <v>130000000</v>
      </c>
      <c r="N103" s="29"/>
      <c r="O103" s="30"/>
      <c r="P103" s="30"/>
      <c r="Q103" s="98" t="s">
        <v>320</v>
      </c>
      <c r="R103" s="28" t="s">
        <v>264</v>
      </c>
      <c r="S103" s="18"/>
      <c r="T103" s="28" t="s">
        <v>279</v>
      </c>
      <c r="U103" s="28" t="s">
        <v>250</v>
      </c>
      <c r="V103" s="32" t="s">
        <v>259</v>
      </c>
      <c r="W103" s="28" t="s">
        <v>252</v>
      </c>
      <c r="X103" s="32" t="s">
        <v>41</v>
      </c>
      <c r="Y103" s="114" t="s">
        <v>42</v>
      </c>
      <c r="Z103" s="18" t="s">
        <v>43</v>
      </c>
    </row>
    <row r="104" spans="1:26" ht="89.25" x14ac:dyDescent="0.25">
      <c r="A104" s="14">
        <v>89</v>
      </c>
      <c r="B104" s="122">
        <v>81112205</v>
      </c>
      <c r="C104" s="18" t="s">
        <v>27</v>
      </c>
      <c r="D104" s="18" t="s">
        <v>55</v>
      </c>
      <c r="E104" s="18" t="s">
        <v>322</v>
      </c>
      <c r="F104" s="18" t="s">
        <v>30</v>
      </c>
      <c r="G104" s="37" t="s">
        <v>31</v>
      </c>
      <c r="H104" s="18" t="s">
        <v>31</v>
      </c>
      <c r="I104" s="18">
        <v>10</v>
      </c>
      <c r="J104" s="18" t="s">
        <v>32</v>
      </c>
      <c r="K104" s="18" t="s">
        <v>33</v>
      </c>
      <c r="L104" s="29">
        <v>75000000</v>
      </c>
      <c r="M104" s="29">
        <v>75000000</v>
      </c>
      <c r="N104" s="29">
        <v>75000000</v>
      </c>
      <c r="O104" s="30">
        <v>0</v>
      </c>
      <c r="P104" s="30" t="s">
        <v>323</v>
      </c>
      <c r="Q104" s="18" t="s">
        <v>35</v>
      </c>
      <c r="R104" s="32" t="s">
        <v>119</v>
      </c>
      <c r="S104" s="18" t="s">
        <v>59</v>
      </c>
      <c r="T104" s="28" t="s">
        <v>324</v>
      </c>
      <c r="U104" s="119" t="s">
        <v>156</v>
      </c>
      <c r="V104" s="18" t="s">
        <v>122</v>
      </c>
      <c r="W104" s="28" t="s">
        <v>252</v>
      </c>
      <c r="X104" s="28" t="s">
        <v>41</v>
      </c>
      <c r="Y104" s="28" t="s">
        <v>42</v>
      </c>
      <c r="Z104" s="18" t="s">
        <v>43</v>
      </c>
    </row>
    <row r="105" spans="1:26" ht="89.25" x14ac:dyDescent="0.25">
      <c r="A105" s="14">
        <v>90</v>
      </c>
      <c r="B105" s="122">
        <v>80111607</v>
      </c>
      <c r="C105" s="18" t="s">
        <v>27</v>
      </c>
      <c r="D105" s="18" t="s">
        <v>55</v>
      </c>
      <c r="E105" s="18" t="s">
        <v>325</v>
      </c>
      <c r="F105" s="18" t="s">
        <v>30</v>
      </c>
      <c r="G105" s="37" t="s">
        <v>31</v>
      </c>
      <c r="H105" s="18" t="s">
        <v>31</v>
      </c>
      <c r="I105" s="18">
        <v>10</v>
      </c>
      <c r="J105" s="18" t="s">
        <v>32</v>
      </c>
      <c r="K105" s="18" t="s">
        <v>33</v>
      </c>
      <c r="L105" s="29">
        <v>45000000</v>
      </c>
      <c r="M105" s="29">
        <v>45000000</v>
      </c>
      <c r="N105" s="29">
        <v>45000000</v>
      </c>
      <c r="O105" s="30">
        <v>0</v>
      </c>
      <c r="P105" s="30" t="s">
        <v>326</v>
      </c>
      <c r="Q105" s="18" t="s">
        <v>35</v>
      </c>
      <c r="R105" s="28" t="s">
        <v>64</v>
      </c>
      <c r="S105" s="18" t="s">
        <v>327</v>
      </c>
      <c r="T105" s="28" t="s">
        <v>328</v>
      </c>
      <c r="U105" s="28" t="s">
        <v>52</v>
      </c>
      <c r="V105" s="33" t="s">
        <v>122</v>
      </c>
      <c r="W105" s="28" t="s">
        <v>67</v>
      </c>
      <c r="X105" s="28" t="s">
        <v>41</v>
      </c>
      <c r="Y105" s="28" t="s">
        <v>42</v>
      </c>
      <c r="Z105" s="28" t="s">
        <v>182</v>
      </c>
    </row>
    <row r="106" spans="1:26" ht="63.75" x14ac:dyDescent="0.25">
      <c r="A106" s="14">
        <v>91</v>
      </c>
      <c r="B106" s="122">
        <v>45121516</v>
      </c>
      <c r="C106" s="18" t="s">
        <v>27</v>
      </c>
      <c r="D106" s="45" t="s">
        <v>28</v>
      </c>
      <c r="E106" s="127" t="s">
        <v>329</v>
      </c>
      <c r="F106" s="18" t="s">
        <v>30</v>
      </c>
      <c r="G106" s="37" t="s">
        <v>127</v>
      </c>
      <c r="H106" s="18" t="s">
        <v>102</v>
      </c>
      <c r="I106" s="18">
        <v>1</v>
      </c>
      <c r="J106" s="18" t="s">
        <v>142</v>
      </c>
      <c r="K106" s="16" t="s">
        <v>33</v>
      </c>
      <c r="L106" s="29">
        <v>12383878</v>
      </c>
      <c r="M106" s="29">
        <v>12383878</v>
      </c>
      <c r="N106" s="82">
        <v>12383878</v>
      </c>
      <c r="O106" s="30">
        <f>L106-N106</f>
        <v>0</v>
      </c>
      <c r="P106" s="30" t="s">
        <v>330</v>
      </c>
      <c r="Q106" s="18" t="s">
        <v>169</v>
      </c>
      <c r="R106" s="24" t="s">
        <v>170</v>
      </c>
      <c r="S106" s="18"/>
      <c r="T106" s="23" t="s">
        <v>331</v>
      </c>
      <c r="U106" s="24" t="s">
        <v>172</v>
      </c>
      <c r="V106" s="25" t="s">
        <v>180</v>
      </c>
      <c r="W106" s="24" t="s">
        <v>174</v>
      </c>
      <c r="X106" s="28" t="s">
        <v>175</v>
      </c>
      <c r="Y106" s="95" t="s">
        <v>332</v>
      </c>
      <c r="Z106" s="31" t="s">
        <v>54</v>
      </c>
    </row>
    <row r="107" spans="1:26" ht="63.75" x14ac:dyDescent="0.25">
      <c r="A107" s="14">
        <v>92</v>
      </c>
      <c r="B107" s="27" t="s">
        <v>333</v>
      </c>
      <c r="C107" s="18" t="s">
        <v>46</v>
      </c>
      <c r="D107" s="98" t="s">
        <v>218</v>
      </c>
      <c r="E107" s="127" t="s">
        <v>334</v>
      </c>
      <c r="F107" s="18" t="s">
        <v>30</v>
      </c>
      <c r="G107" s="37" t="s">
        <v>127</v>
      </c>
      <c r="H107" s="18" t="s">
        <v>107</v>
      </c>
      <c r="I107" s="18">
        <v>18</v>
      </c>
      <c r="J107" s="92" t="s">
        <v>230</v>
      </c>
      <c r="K107" s="16" t="s">
        <v>33</v>
      </c>
      <c r="L107" s="29">
        <v>80046789</v>
      </c>
      <c r="M107" s="29">
        <v>38000000</v>
      </c>
      <c r="N107" s="82"/>
      <c r="O107" s="95"/>
      <c r="P107" s="95"/>
      <c r="Q107" s="98" t="s">
        <v>320</v>
      </c>
      <c r="R107" s="31" t="s">
        <v>54</v>
      </c>
      <c r="S107" s="18"/>
      <c r="T107" s="31" t="s">
        <v>54</v>
      </c>
      <c r="U107" s="28" t="s">
        <v>250</v>
      </c>
      <c r="V107" s="18" t="s">
        <v>259</v>
      </c>
      <c r="W107" s="113" t="s">
        <v>252</v>
      </c>
      <c r="X107" s="31" t="s">
        <v>54</v>
      </c>
      <c r="Y107" s="31" t="s">
        <v>54</v>
      </c>
      <c r="Z107" s="31" t="s">
        <v>54</v>
      </c>
    </row>
    <row r="108" spans="1:26" ht="114.75" x14ac:dyDescent="0.25">
      <c r="A108" s="14">
        <v>93</v>
      </c>
      <c r="B108" s="27" t="s">
        <v>335</v>
      </c>
      <c r="C108" s="18" t="s">
        <v>46</v>
      </c>
      <c r="D108" s="98" t="s">
        <v>242</v>
      </c>
      <c r="E108" s="127" t="s">
        <v>336</v>
      </c>
      <c r="F108" s="18" t="s">
        <v>30</v>
      </c>
      <c r="G108" s="37" t="s">
        <v>31</v>
      </c>
      <c r="H108" s="18" t="s">
        <v>31</v>
      </c>
      <c r="I108" s="18" t="s">
        <v>337</v>
      </c>
      <c r="J108" s="92" t="s">
        <v>338</v>
      </c>
      <c r="K108" s="16" t="s">
        <v>33</v>
      </c>
      <c r="L108" s="29">
        <v>0</v>
      </c>
      <c r="M108" s="29">
        <v>0</v>
      </c>
      <c r="N108" s="82">
        <v>0</v>
      </c>
      <c r="O108" s="95">
        <v>0</v>
      </c>
      <c r="P108" s="95" t="s">
        <v>339</v>
      </c>
      <c r="Q108" s="98" t="s">
        <v>340</v>
      </c>
      <c r="R108" s="31" t="s">
        <v>54</v>
      </c>
      <c r="S108" s="31" t="s">
        <v>54</v>
      </c>
      <c r="T108" s="31" t="s">
        <v>54</v>
      </c>
      <c r="U108" s="31" t="s">
        <v>54</v>
      </c>
      <c r="V108" s="84" t="s">
        <v>173</v>
      </c>
      <c r="W108" s="120" t="s">
        <v>174</v>
      </c>
      <c r="X108" s="31" t="s">
        <v>54</v>
      </c>
      <c r="Y108" s="31" t="s">
        <v>54</v>
      </c>
      <c r="Z108" s="31" t="s">
        <v>54</v>
      </c>
    </row>
    <row r="109" spans="1:26" ht="51" x14ac:dyDescent="0.25">
      <c r="A109" s="14">
        <v>94</v>
      </c>
      <c r="B109" s="27">
        <v>80111501</v>
      </c>
      <c r="C109" s="18" t="s">
        <v>46</v>
      </c>
      <c r="D109" s="98" t="s">
        <v>47</v>
      </c>
      <c r="E109" s="127" t="s">
        <v>341</v>
      </c>
      <c r="F109" s="18" t="s">
        <v>30</v>
      </c>
      <c r="G109" s="37" t="s">
        <v>31</v>
      </c>
      <c r="H109" s="18" t="s">
        <v>31</v>
      </c>
      <c r="I109" s="18">
        <v>6</v>
      </c>
      <c r="J109" s="18" t="s">
        <v>32</v>
      </c>
      <c r="K109" s="16" t="s">
        <v>33</v>
      </c>
      <c r="L109" s="29">
        <v>14225000</v>
      </c>
      <c r="M109" s="29">
        <v>14225000</v>
      </c>
      <c r="N109" s="82">
        <v>14225000</v>
      </c>
      <c r="O109" s="95">
        <v>0</v>
      </c>
      <c r="P109" s="95" t="s">
        <v>342</v>
      </c>
      <c r="Q109" s="98" t="s">
        <v>320</v>
      </c>
      <c r="R109" s="31" t="s">
        <v>54</v>
      </c>
      <c r="S109" s="31" t="s">
        <v>54</v>
      </c>
      <c r="T109" s="31" t="s">
        <v>54</v>
      </c>
      <c r="U109" s="98" t="s">
        <v>38</v>
      </c>
      <c r="V109" s="25" t="s">
        <v>39</v>
      </c>
      <c r="W109" s="113" t="s">
        <v>40</v>
      </c>
      <c r="X109" s="31" t="s">
        <v>54</v>
      </c>
      <c r="Y109" s="31" t="s">
        <v>54</v>
      </c>
      <c r="Z109" s="31" t="s">
        <v>54</v>
      </c>
    </row>
    <row r="110" spans="1:26" ht="63.75" x14ac:dyDescent="0.25">
      <c r="A110" s="14">
        <v>95</v>
      </c>
      <c r="B110" s="27">
        <v>81112205</v>
      </c>
      <c r="C110" s="18" t="s">
        <v>46</v>
      </c>
      <c r="D110" s="98" t="s">
        <v>218</v>
      </c>
      <c r="E110" s="127" t="s">
        <v>343</v>
      </c>
      <c r="F110" s="18" t="s">
        <v>30</v>
      </c>
      <c r="G110" s="37" t="s">
        <v>31</v>
      </c>
      <c r="H110" s="18" t="s">
        <v>31</v>
      </c>
      <c r="I110" s="18">
        <v>5</v>
      </c>
      <c r="J110" s="18" t="s">
        <v>32</v>
      </c>
      <c r="K110" s="16" t="s">
        <v>33</v>
      </c>
      <c r="L110" s="29">
        <v>37000000</v>
      </c>
      <c r="M110" s="29">
        <v>37000000</v>
      </c>
      <c r="N110" s="82">
        <v>37000000</v>
      </c>
      <c r="O110" s="95">
        <v>0</v>
      </c>
      <c r="P110" s="95" t="s">
        <v>344</v>
      </c>
      <c r="Q110" s="98" t="s">
        <v>320</v>
      </c>
      <c r="R110" s="31" t="s">
        <v>54</v>
      </c>
      <c r="S110" s="31" t="s">
        <v>54</v>
      </c>
      <c r="T110" s="31" t="s">
        <v>54</v>
      </c>
      <c r="U110" s="28" t="s">
        <v>250</v>
      </c>
      <c r="V110" s="18" t="s">
        <v>259</v>
      </c>
      <c r="W110" s="113" t="s">
        <v>252</v>
      </c>
      <c r="X110" s="31" t="s">
        <v>54</v>
      </c>
      <c r="Y110" s="31" t="s">
        <v>54</v>
      </c>
      <c r="Z110" s="18" t="s">
        <v>43</v>
      </c>
    </row>
    <row r="111" spans="1:26" ht="89.25" x14ac:dyDescent="0.25">
      <c r="A111" s="14">
        <v>96</v>
      </c>
      <c r="B111" s="27">
        <v>86101710</v>
      </c>
      <c r="C111" s="18" t="s">
        <v>27</v>
      </c>
      <c r="D111" s="18" t="s">
        <v>55</v>
      </c>
      <c r="E111" s="127" t="s">
        <v>345</v>
      </c>
      <c r="F111" s="18" t="s">
        <v>30</v>
      </c>
      <c r="G111" s="37" t="s">
        <v>31</v>
      </c>
      <c r="H111" s="18" t="s">
        <v>31</v>
      </c>
      <c r="I111" s="18">
        <v>2</v>
      </c>
      <c r="J111" s="18" t="s">
        <v>32</v>
      </c>
      <c r="K111" s="16" t="s">
        <v>33</v>
      </c>
      <c r="L111" s="29">
        <v>9000000</v>
      </c>
      <c r="M111" s="29">
        <v>9000000</v>
      </c>
      <c r="N111" s="82">
        <v>9000000</v>
      </c>
      <c r="O111" s="95">
        <v>0</v>
      </c>
      <c r="P111" s="95" t="s">
        <v>346</v>
      </c>
      <c r="Q111" s="98" t="s">
        <v>347</v>
      </c>
      <c r="R111" s="31" t="s">
        <v>74</v>
      </c>
      <c r="S111" s="31" t="s">
        <v>75</v>
      </c>
      <c r="T111" s="31" t="s">
        <v>348</v>
      </c>
      <c r="U111" s="28" t="s">
        <v>349</v>
      </c>
      <c r="V111" s="18" t="s">
        <v>61</v>
      </c>
      <c r="W111" s="113" t="s">
        <v>67</v>
      </c>
      <c r="X111" s="28" t="s">
        <v>41</v>
      </c>
      <c r="Y111" s="28" t="s">
        <v>42</v>
      </c>
      <c r="Z111" s="31" t="s">
        <v>54</v>
      </c>
    </row>
    <row r="112" spans="1:26" ht="63.75" x14ac:dyDescent="0.25">
      <c r="A112" s="14">
        <v>97</v>
      </c>
      <c r="B112" s="18">
        <v>80141607</v>
      </c>
      <c r="C112" s="18" t="s">
        <v>46</v>
      </c>
      <c r="D112" s="18" t="s">
        <v>124</v>
      </c>
      <c r="E112" s="127" t="s">
        <v>350</v>
      </c>
      <c r="F112" s="18" t="s">
        <v>126</v>
      </c>
      <c r="G112" s="37" t="s">
        <v>351</v>
      </c>
      <c r="H112" s="18" t="s">
        <v>101</v>
      </c>
      <c r="I112" s="18">
        <v>0</v>
      </c>
      <c r="J112" s="18"/>
      <c r="K112" s="16" t="s">
        <v>33</v>
      </c>
      <c r="L112" s="29">
        <v>62387892</v>
      </c>
      <c r="M112" s="29">
        <v>62387892</v>
      </c>
      <c r="N112" s="29"/>
      <c r="O112" s="30"/>
      <c r="P112" s="30"/>
      <c r="Q112" s="98" t="s">
        <v>320</v>
      </c>
      <c r="R112" s="31" t="s">
        <v>54</v>
      </c>
      <c r="S112" s="31" t="s">
        <v>54</v>
      </c>
      <c r="T112" s="31" t="s">
        <v>54</v>
      </c>
      <c r="U112" s="18" t="s">
        <v>352</v>
      </c>
      <c r="V112" s="18" t="s">
        <v>61</v>
      </c>
      <c r="W112" s="18" t="s">
        <v>67</v>
      </c>
      <c r="X112" s="31" t="s">
        <v>54</v>
      </c>
      <c r="Y112" s="31" t="s">
        <v>54</v>
      </c>
      <c r="Z112" s="31" t="s">
        <v>54</v>
      </c>
    </row>
    <row r="113" spans="1:26" ht="76.5" x14ac:dyDescent="0.25">
      <c r="A113" s="14">
        <v>98</v>
      </c>
      <c r="B113" s="27">
        <v>80161501</v>
      </c>
      <c r="C113" s="18" t="s">
        <v>46</v>
      </c>
      <c r="D113" s="98" t="s">
        <v>242</v>
      </c>
      <c r="E113" s="18" t="s">
        <v>353</v>
      </c>
      <c r="F113" s="27" t="s">
        <v>30</v>
      </c>
      <c r="G113" s="37" t="s">
        <v>351</v>
      </c>
      <c r="H113" s="18" t="s">
        <v>101</v>
      </c>
      <c r="I113" s="27">
        <v>68</v>
      </c>
      <c r="J113" s="18"/>
      <c r="K113" s="16" t="s">
        <v>33</v>
      </c>
      <c r="L113" s="26">
        <v>21524854</v>
      </c>
      <c r="M113" s="26">
        <v>21524854</v>
      </c>
      <c r="N113" s="26">
        <v>21524854</v>
      </c>
      <c r="O113" s="30">
        <v>0</v>
      </c>
      <c r="P113" s="27" t="s">
        <v>354</v>
      </c>
      <c r="Q113" s="27" t="s">
        <v>340</v>
      </c>
      <c r="R113" s="31" t="s">
        <v>54</v>
      </c>
      <c r="S113" s="31" t="s">
        <v>54</v>
      </c>
      <c r="T113" s="31" t="s">
        <v>54</v>
      </c>
      <c r="U113" s="128">
        <v>10</v>
      </c>
      <c r="V113" s="128"/>
      <c r="W113" s="27" t="s">
        <v>174</v>
      </c>
      <c r="X113" s="31" t="s">
        <v>54</v>
      </c>
      <c r="Y113" s="31" t="s">
        <v>54</v>
      </c>
      <c r="Z113" s="18" t="s">
        <v>356</v>
      </c>
    </row>
    <row r="114" spans="1:26" ht="63.75" x14ac:dyDescent="0.25">
      <c r="A114" s="14">
        <v>99</v>
      </c>
      <c r="B114" s="18">
        <v>80141607</v>
      </c>
      <c r="C114" s="18" t="s">
        <v>27</v>
      </c>
      <c r="D114" s="18" t="s">
        <v>55</v>
      </c>
      <c r="E114" s="127" t="s">
        <v>355</v>
      </c>
      <c r="F114" s="18" t="s">
        <v>267</v>
      </c>
      <c r="G114" s="37" t="s">
        <v>351</v>
      </c>
      <c r="H114" s="18" t="s">
        <v>101</v>
      </c>
      <c r="I114" s="18">
        <v>8</v>
      </c>
      <c r="J114" s="18"/>
      <c r="K114" s="16" t="s">
        <v>33</v>
      </c>
      <c r="L114" s="29">
        <v>60000000</v>
      </c>
      <c r="M114" s="29">
        <v>60000000</v>
      </c>
      <c r="N114" s="29">
        <v>60000000</v>
      </c>
      <c r="O114" s="30">
        <v>0</v>
      </c>
      <c r="P114" s="83"/>
      <c r="Q114" s="98" t="s">
        <v>320</v>
      </c>
      <c r="R114" s="31" t="s">
        <v>74</v>
      </c>
      <c r="S114" s="129"/>
      <c r="T114" s="31" t="s">
        <v>348</v>
      </c>
      <c r="U114" s="18" t="s">
        <v>349</v>
      </c>
      <c r="V114" s="18" t="s">
        <v>61</v>
      </c>
      <c r="W114" s="113" t="s">
        <v>67</v>
      </c>
      <c r="X114" s="28" t="s">
        <v>41</v>
      </c>
      <c r="Y114" s="28" t="s">
        <v>98</v>
      </c>
      <c r="Z114" s="31" t="s">
        <v>54</v>
      </c>
    </row>
    <row r="115" spans="1:26" ht="76.5" x14ac:dyDescent="0.25">
      <c r="A115" s="14">
        <v>100</v>
      </c>
      <c r="B115" s="130">
        <v>15101506</v>
      </c>
      <c r="C115" s="18" t="s">
        <v>46</v>
      </c>
      <c r="D115" s="18" t="s">
        <v>357</v>
      </c>
      <c r="E115" s="131" t="s">
        <v>358</v>
      </c>
      <c r="F115" s="18" t="s">
        <v>267</v>
      </c>
      <c r="G115" s="37" t="s">
        <v>351</v>
      </c>
      <c r="H115" s="18" t="s">
        <v>101</v>
      </c>
      <c r="I115" s="18">
        <v>45</v>
      </c>
      <c r="J115" s="18"/>
      <c r="K115" s="16" t="s">
        <v>33</v>
      </c>
      <c r="L115" s="29">
        <v>1300000</v>
      </c>
      <c r="M115" s="29">
        <v>1300000</v>
      </c>
      <c r="N115" s="29">
        <v>1300000</v>
      </c>
      <c r="O115" s="30">
        <f>L115-N115</f>
        <v>0</v>
      </c>
      <c r="P115" s="83"/>
      <c r="Q115" s="18" t="s">
        <v>221</v>
      </c>
      <c r="R115" s="31" t="s">
        <v>54</v>
      </c>
      <c r="S115" s="31" t="s">
        <v>54</v>
      </c>
      <c r="T115" s="31" t="s">
        <v>54</v>
      </c>
      <c r="U115" s="24" t="s">
        <v>172</v>
      </c>
      <c r="V115" s="84" t="s">
        <v>173</v>
      </c>
      <c r="W115" s="18" t="s">
        <v>174</v>
      </c>
      <c r="X115" s="31" t="s">
        <v>54</v>
      </c>
      <c r="Y115" s="31" t="s">
        <v>54</v>
      </c>
      <c r="Z115" s="148" t="s">
        <v>54</v>
      </c>
    </row>
    <row r="116" spans="1:26" ht="25.5" x14ac:dyDescent="0.25">
      <c r="A116" s="156">
        <v>101</v>
      </c>
      <c r="B116" s="158">
        <v>44121700</v>
      </c>
      <c r="C116" s="148" t="s">
        <v>46</v>
      </c>
      <c r="D116" s="18" t="s">
        <v>359</v>
      </c>
      <c r="E116" s="160" t="s">
        <v>360</v>
      </c>
      <c r="F116" s="148" t="s">
        <v>267</v>
      </c>
      <c r="G116" s="162" t="s">
        <v>127</v>
      </c>
      <c r="H116" s="162" t="s">
        <v>127</v>
      </c>
      <c r="I116" s="148" t="s">
        <v>361</v>
      </c>
      <c r="J116" s="148"/>
      <c r="K116" s="148" t="s">
        <v>33</v>
      </c>
      <c r="L116" s="132">
        <v>1259216</v>
      </c>
      <c r="M116" s="132">
        <v>1259216</v>
      </c>
      <c r="N116" s="152"/>
      <c r="O116" s="154"/>
      <c r="P116" s="154"/>
      <c r="Q116" s="148" t="s">
        <v>320</v>
      </c>
      <c r="R116" s="148" t="s">
        <v>54</v>
      </c>
      <c r="S116" s="148" t="s">
        <v>54</v>
      </c>
      <c r="T116" s="148" t="s">
        <v>54</v>
      </c>
      <c r="U116" s="148" t="s">
        <v>172</v>
      </c>
      <c r="V116" s="148" t="s">
        <v>173</v>
      </c>
      <c r="W116" s="18" t="s">
        <v>174</v>
      </c>
      <c r="X116" s="148" t="s">
        <v>54</v>
      </c>
      <c r="Y116" s="148" t="s">
        <v>54</v>
      </c>
      <c r="Z116" s="149"/>
    </row>
    <row r="117" spans="1:26" ht="25.5" x14ac:dyDescent="0.25">
      <c r="A117" s="157"/>
      <c r="B117" s="159"/>
      <c r="C117" s="149"/>
      <c r="D117" s="27" t="s">
        <v>362</v>
      </c>
      <c r="E117" s="161"/>
      <c r="F117" s="149"/>
      <c r="G117" s="163"/>
      <c r="H117" s="163"/>
      <c r="I117" s="149"/>
      <c r="J117" s="149"/>
      <c r="K117" s="149"/>
      <c r="L117" s="132">
        <v>1897831</v>
      </c>
      <c r="M117" s="132">
        <v>1897831</v>
      </c>
      <c r="N117" s="153"/>
      <c r="O117" s="155"/>
      <c r="P117" s="155"/>
      <c r="Q117" s="149"/>
      <c r="R117" s="149"/>
      <c r="S117" s="149"/>
      <c r="T117" s="149"/>
      <c r="U117" s="149"/>
      <c r="V117" s="149"/>
      <c r="W117" s="18"/>
      <c r="X117" s="149"/>
      <c r="Y117" s="149"/>
      <c r="Z117" s="31" t="s">
        <v>54</v>
      </c>
    </row>
    <row r="118" spans="1:26" ht="144" x14ac:dyDescent="0.25">
      <c r="A118" s="14">
        <v>102</v>
      </c>
      <c r="B118" s="133">
        <v>92101501</v>
      </c>
      <c r="C118" s="18" t="s">
        <v>46</v>
      </c>
      <c r="D118" s="27" t="s">
        <v>362</v>
      </c>
      <c r="E118" s="134" t="s">
        <v>363</v>
      </c>
      <c r="F118" s="18" t="s">
        <v>267</v>
      </c>
      <c r="G118" s="37" t="s">
        <v>127</v>
      </c>
      <c r="H118" s="37" t="s">
        <v>127</v>
      </c>
      <c r="I118" s="27" t="s">
        <v>364</v>
      </c>
      <c r="J118" s="27"/>
      <c r="K118" s="18" t="s">
        <v>33</v>
      </c>
      <c r="L118" s="26">
        <v>2360713</v>
      </c>
      <c r="M118" s="26">
        <v>2360713</v>
      </c>
      <c r="N118" s="26"/>
      <c r="O118" s="27"/>
      <c r="P118" s="27"/>
      <c r="Q118" s="98" t="s">
        <v>320</v>
      </c>
      <c r="R118" s="31" t="s">
        <v>54</v>
      </c>
      <c r="S118" s="31" t="s">
        <v>54</v>
      </c>
      <c r="T118" s="31" t="s">
        <v>54</v>
      </c>
      <c r="U118" s="24" t="s">
        <v>172</v>
      </c>
      <c r="V118" s="84" t="s">
        <v>173</v>
      </c>
      <c r="W118" s="18" t="s">
        <v>174</v>
      </c>
      <c r="X118" s="31" t="s">
        <v>54</v>
      </c>
      <c r="Y118" s="31" t="s">
        <v>54</v>
      </c>
      <c r="Z118" s="27" t="s">
        <v>356</v>
      </c>
    </row>
    <row r="119" spans="1:26" ht="63.75" x14ac:dyDescent="0.25">
      <c r="A119" s="14">
        <v>103</v>
      </c>
      <c r="B119" s="27" t="s">
        <v>365</v>
      </c>
      <c r="C119" s="27" t="s">
        <v>27</v>
      </c>
      <c r="D119" s="28" t="s">
        <v>55</v>
      </c>
      <c r="E119" s="27" t="s">
        <v>366</v>
      </c>
      <c r="F119" s="27" t="s">
        <v>30</v>
      </c>
      <c r="G119" s="37" t="s">
        <v>127</v>
      </c>
      <c r="H119" s="37" t="s">
        <v>127</v>
      </c>
      <c r="I119" s="27" t="s">
        <v>367</v>
      </c>
      <c r="J119" s="27" t="s">
        <v>368</v>
      </c>
      <c r="K119" s="18" t="s">
        <v>33</v>
      </c>
      <c r="L119" s="26">
        <v>160807920</v>
      </c>
      <c r="M119" s="26">
        <v>160807920</v>
      </c>
      <c r="N119" s="26"/>
      <c r="O119" s="27"/>
      <c r="P119" s="27"/>
      <c r="Q119" s="98" t="s">
        <v>320</v>
      </c>
      <c r="R119" s="31" t="s">
        <v>54</v>
      </c>
      <c r="S119" s="31" t="s">
        <v>54</v>
      </c>
      <c r="T119" s="31" t="s">
        <v>54</v>
      </c>
      <c r="U119" s="27" t="s">
        <v>369</v>
      </c>
      <c r="V119" s="27" t="s">
        <v>370</v>
      </c>
      <c r="W119" s="27" t="s">
        <v>67</v>
      </c>
      <c r="X119" s="27" t="s">
        <v>41</v>
      </c>
      <c r="Y119" s="27" t="s">
        <v>371</v>
      </c>
      <c r="Z119" s="27" t="s">
        <v>374</v>
      </c>
    </row>
    <row r="120" spans="1:26" ht="63.75" x14ac:dyDescent="0.25">
      <c r="A120" s="14">
        <v>104</v>
      </c>
      <c r="B120" s="27" t="s">
        <v>272</v>
      </c>
      <c r="C120" s="18" t="s">
        <v>46</v>
      </c>
      <c r="D120" s="28" t="s">
        <v>234</v>
      </c>
      <c r="E120" s="27" t="s">
        <v>372</v>
      </c>
      <c r="F120" s="18" t="s">
        <v>267</v>
      </c>
      <c r="G120" s="37" t="s">
        <v>127</v>
      </c>
      <c r="H120" s="37" t="s">
        <v>127</v>
      </c>
      <c r="I120" s="27">
        <v>1</v>
      </c>
      <c r="J120" s="27"/>
      <c r="K120" s="18" t="s">
        <v>33</v>
      </c>
      <c r="L120" s="26">
        <v>1208333</v>
      </c>
      <c r="M120" s="26">
        <v>1208333</v>
      </c>
      <c r="N120" s="26"/>
      <c r="O120" s="27"/>
      <c r="P120" s="27"/>
      <c r="Q120" s="98" t="s">
        <v>320</v>
      </c>
      <c r="R120" s="31" t="s">
        <v>54</v>
      </c>
      <c r="S120" s="31" t="s">
        <v>54</v>
      </c>
      <c r="T120" s="31" t="s">
        <v>54</v>
      </c>
      <c r="U120" s="135"/>
      <c r="V120" s="135"/>
      <c r="W120" s="27" t="s">
        <v>252</v>
      </c>
      <c r="X120" s="27" t="s">
        <v>373</v>
      </c>
      <c r="Y120" s="95" t="s">
        <v>332</v>
      </c>
      <c r="Z120" s="27" t="s">
        <v>379</v>
      </c>
    </row>
    <row r="121" spans="1:26" ht="63.75" x14ac:dyDescent="0.25">
      <c r="A121" s="14">
        <v>105</v>
      </c>
      <c r="B121" s="27">
        <v>80141607</v>
      </c>
      <c r="C121" s="27" t="s">
        <v>27</v>
      </c>
      <c r="D121" s="28" t="s">
        <v>55</v>
      </c>
      <c r="E121" s="27" t="s">
        <v>375</v>
      </c>
      <c r="F121" s="18" t="s">
        <v>267</v>
      </c>
      <c r="G121" s="37" t="s">
        <v>94</v>
      </c>
      <c r="H121" s="37" t="s">
        <v>94</v>
      </c>
      <c r="I121" s="27">
        <v>5</v>
      </c>
      <c r="J121" s="27"/>
      <c r="K121" s="18" t="s">
        <v>33</v>
      </c>
      <c r="L121" s="26">
        <v>4000000</v>
      </c>
      <c r="M121" s="26">
        <v>4000000</v>
      </c>
      <c r="N121" s="26"/>
      <c r="O121" s="27"/>
      <c r="P121" s="27"/>
      <c r="Q121" s="98" t="s">
        <v>320</v>
      </c>
      <c r="R121" s="31"/>
      <c r="S121" s="31" t="s">
        <v>376</v>
      </c>
      <c r="T121" s="31" t="s">
        <v>377</v>
      </c>
      <c r="U121" s="27" t="s">
        <v>352</v>
      </c>
      <c r="V121" s="27" t="s">
        <v>129</v>
      </c>
      <c r="W121" s="27" t="s">
        <v>67</v>
      </c>
      <c r="X121" s="27" t="s">
        <v>41</v>
      </c>
      <c r="Y121" s="31" t="s">
        <v>378</v>
      </c>
      <c r="Z121" s="27" t="s">
        <v>379</v>
      </c>
    </row>
    <row r="122" spans="1:26" ht="63.75" x14ac:dyDescent="0.25">
      <c r="A122" s="14">
        <v>106</v>
      </c>
      <c r="B122" s="27">
        <v>80111501</v>
      </c>
      <c r="C122" s="27" t="s">
        <v>27</v>
      </c>
      <c r="D122" s="28" t="s">
        <v>28</v>
      </c>
      <c r="E122" s="27" t="s">
        <v>380</v>
      </c>
      <c r="F122" s="18" t="s">
        <v>30</v>
      </c>
      <c r="G122" s="37" t="s">
        <v>102</v>
      </c>
      <c r="H122" s="37" t="s">
        <v>102</v>
      </c>
      <c r="I122" s="27" t="s">
        <v>381</v>
      </c>
      <c r="J122" s="27" t="s">
        <v>32</v>
      </c>
      <c r="K122" s="18" t="s">
        <v>33</v>
      </c>
      <c r="L122" s="26">
        <v>10000000</v>
      </c>
      <c r="M122" s="26">
        <v>10000000</v>
      </c>
      <c r="N122" s="26"/>
      <c r="O122" s="27"/>
      <c r="P122" s="27"/>
      <c r="Q122" s="98" t="s">
        <v>133</v>
      </c>
      <c r="R122" s="31" t="s">
        <v>36</v>
      </c>
      <c r="S122" s="31"/>
      <c r="T122" s="31" t="s">
        <v>382</v>
      </c>
      <c r="U122" s="27" t="s">
        <v>38</v>
      </c>
      <c r="V122" s="136"/>
      <c r="W122" s="27" t="s">
        <v>123</v>
      </c>
      <c r="X122" s="27" t="s">
        <v>41</v>
      </c>
      <c r="Y122" s="31" t="s">
        <v>378</v>
      </c>
      <c r="Z122" s="18"/>
    </row>
    <row r="123" spans="1:26" x14ac:dyDescent="0.25">
      <c r="A123" s="18"/>
      <c r="B123" s="18"/>
      <c r="C123" s="18"/>
      <c r="D123" s="18"/>
      <c r="E123" s="127"/>
      <c r="F123" s="18"/>
      <c r="G123" s="137"/>
      <c r="H123" s="137"/>
      <c r="I123" s="18"/>
      <c r="J123" s="138"/>
      <c r="K123" s="18"/>
      <c r="L123" s="29"/>
      <c r="M123" s="29"/>
      <c r="N123" s="29"/>
      <c r="O123" s="30"/>
      <c r="P123" s="30"/>
      <c r="Q123" s="18"/>
      <c r="R123" s="18"/>
      <c r="S123" s="18"/>
      <c r="T123" s="18"/>
      <c r="U123" s="18"/>
      <c r="V123" s="18"/>
      <c r="W123" s="30"/>
      <c r="X123" s="18"/>
      <c r="Y123" s="18"/>
      <c r="Z123" s="28"/>
    </row>
    <row r="124" spans="1:26" x14ac:dyDescent="0.25">
      <c r="A124" s="18"/>
      <c r="B124" s="139"/>
      <c r="C124" s="25"/>
      <c r="D124" s="18"/>
      <c r="E124" s="18"/>
      <c r="F124" s="140"/>
      <c r="G124" s="64"/>
      <c r="H124" s="64"/>
      <c r="I124" s="140"/>
      <c r="J124" s="138"/>
      <c r="K124" s="18"/>
      <c r="L124" s="141"/>
      <c r="M124" s="141"/>
      <c r="N124" s="141"/>
      <c r="O124" s="30"/>
      <c r="P124" s="30"/>
      <c r="Q124" s="18"/>
      <c r="R124" s="24"/>
      <c r="S124" s="24"/>
      <c r="T124" s="18"/>
      <c r="U124" s="18"/>
      <c r="V124" s="18"/>
      <c r="W124" s="30"/>
      <c r="X124" s="28"/>
      <c r="Y124" s="28"/>
      <c r="Z124" s="28"/>
    </row>
    <row r="125" spans="1:26" x14ac:dyDescent="0.25">
      <c r="A125" s="18"/>
      <c r="B125" s="18"/>
      <c r="C125" s="25"/>
      <c r="D125" s="18"/>
      <c r="E125" s="18"/>
      <c r="F125" s="18"/>
      <c r="G125" s="122"/>
      <c r="H125" s="122"/>
      <c r="I125" s="142"/>
      <c r="J125" s="138"/>
      <c r="K125" s="18"/>
      <c r="L125" s="141"/>
      <c r="M125" s="141"/>
      <c r="N125" s="29"/>
      <c r="O125" s="30"/>
      <c r="P125" s="30"/>
      <c r="Q125" s="18"/>
      <c r="R125" s="18"/>
      <c r="S125" s="18"/>
      <c r="T125" s="18"/>
      <c r="U125" s="18"/>
      <c r="V125" s="18"/>
      <c r="W125" s="30"/>
      <c r="X125" s="28"/>
      <c r="Y125" s="28"/>
      <c r="Z125" s="24"/>
    </row>
    <row r="126" spans="1:26" x14ac:dyDescent="0.25">
      <c r="A126" s="18"/>
      <c r="B126" s="18"/>
      <c r="C126" s="25"/>
      <c r="D126" s="18"/>
      <c r="E126" s="18"/>
      <c r="F126" s="18"/>
      <c r="G126" s="122"/>
      <c r="H126" s="122"/>
      <c r="I126" s="142"/>
      <c r="J126" s="138"/>
      <c r="K126" s="18"/>
      <c r="L126" s="141"/>
      <c r="M126" s="141"/>
      <c r="N126" s="29"/>
      <c r="O126" s="30"/>
      <c r="P126" s="30"/>
      <c r="Q126" s="18"/>
      <c r="R126" s="18"/>
      <c r="S126" s="18"/>
      <c r="T126" s="18"/>
      <c r="U126" s="24"/>
      <c r="V126" s="24"/>
      <c r="W126" s="30"/>
      <c r="X126" s="24"/>
      <c r="Y126" s="24"/>
      <c r="Z126" s="28"/>
    </row>
    <row r="127" spans="1:26" x14ac:dyDescent="0.25">
      <c r="A127" s="18"/>
      <c r="B127" s="143"/>
      <c r="C127" s="25"/>
      <c r="D127" s="18"/>
      <c r="E127" s="18"/>
      <c r="F127" s="18"/>
      <c r="G127" s="122"/>
      <c r="H127" s="122"/>
      <c r="I127" s="142"/>
      <c r="J127" s="138"/>
      <c r="K127" s="18"/>
      <c r="L127" s="141"/>
      <c r="M127" s="141"/>
      <c r="N127" s="29"/>
      <c r="O127" s="30"/>
      <c r="P127" s="30"/>
      <c r="Q127" s="18"/>
      <c r="R127" s="18"/>
      <c r="S127" s="18"/>
      <c r="T127" s="18"/>
      <c r="U127" s="18"/>
      <c r="V127" s="18"/>
      <c r="W127" s="30"/>
      <c r="X127" s="28"/>
      <c r="Y127" s="28"/>
      <c r="Z127" s="24"/>
    </row>
    <row r="128" spans="1:26" x14ac:dyDescent="0.25">
      <c r="A128" s="18"/>
      <c r="B128" s="25"/>
      <c r="C128" s="25"/>
      <c r="D128" s="18"/>
      <c r="E128" s="18"/>
      <c r="F128" s="122"/>
      <c r="G128" s="122"/>
      <c r="H128" s="122"/>
      <c r="I128" s="142"/>
      <c r="J128" s="27"/>
      <c r="K128" s="18"/>
      <c r="L128" s="141"/>
      <c r="M128" s="141"/>
      <c r="N128" s="29"/>
      <c r="O128" s="30"/>
      <c r="P128" s="30"/>
      <c r="Q128" s="18"/>
      <c r="R128" s="18"/>
      <c r="S128" s="18"/>
      <c r="T128" s="18"/>
      <c r="U128" s="24"/>
      <c r="V128" s="24"/>
      <c r="W128" s="30"/>
      <c r="X128" s="24"/>
      <c r="Y128" s="24"/>
    </row>
  </sheetData>
  <mergeCells count="90">
    <mergeCell ref="X10:Z10"/>
    <mergeCell ref="D2:W3"/>
    <mergeCell ref="D4:W5"/>
    <mergeCell ref="D6:W7"/>
    <mergeCell ref="X2:Z3"/>
    <mergeCell ref="X4:Z5"/>
    <mergeCell ref="X6:Z7"/>
    <mergeCell ref="R60:R61"/>
    <mergeCell ref="A60:A61"/>
    <mergeCell ref="B60:B61"/>
    <mergeCell ref="C60:C61"/>
    <mergeCell ref="E60:E61"/>
    <mergeCell ref="F60:F61"/>
    <mergeCell ref="G60:G61"/>
    <mergeCell ref="H60:H61"/>
    <mergeCell ref="I60:I61"/>
    <mergeCell ref="J60:J61"/>
    <mergeCell ref="K60:K61"/>
    <mergeCell ref="Q60:Q61"/>
    <mergeCell ref="Y60:Y61"/>
    <mergeCell ref="Z59:Z60"/>
    <mergeCell ref="A68:A70"/>
    <mergeCell ref="B68:B70"/>
    <mergeCell ref="C68:C70"/>
    <mergeCell ref="E68:E70"/>
    <mergeCell ref="F68:F70"/>
    <mergeCell ref="G68:G70"/>
    <mergeCell ref="H68:H70"/>
    <mergeCell ref="I68:I70"/>
    <mergeCell ref="S60:S61"/>
    <mergeCell ref="T60:T61"/>
    <mergeCell ref="U60:U61"/>
    <mergeCell ref="V60:V61"/>
    <mergeCell ref="W60:W61"/>
    <mergeCell ref="X60:X61"/>
    <mergeCell ref="Y68:Y70"/>
    <mergeCell ref="Z67:Z69"/>
    <mergeCell ref="J68:J70"/>
    <mergeCell ref="K68:K70"/>
    <mergeCell ref="Q68:Q70"/>
    <mergeCell ref="R68:R70"/>
    <mergeCell ref="S68:S70"/>
    <mergeCell ref="T68:T70"/>
    <mergeCell ref="G81:G82"/>
    <mergeCell ref="U68:U70"/>
    <mergeCell ref="V68:V70"/>
    <mergeCell ref="W68:W70"/>
    <mergeCell ref="X68:X70"/>
    <mergeCell ref="A81:A82"/>
    <mergeCell ref="B81:B82"/>
    <mergeCell ref="C81:C82"/>
    <mergeCell ref="E81:E82"/>
    <mergeCell ref="F81:F82"/>
    <mergeCell ref="I81:I82"/>
    <mergeCell ref="J81:J82"/>
    <mergeCell ref="K81:K82"/>
    <mergeCell ref="Q81:Q82"/>
    <mergeCell ref="R81:R82"/>
    <mergeCell ref="Z80:Z81"/>
    <mergeCell ref="A116:A117"/>
    <mergeCell ref="B116:B117"/>
    <mergeCell ref="C116:C117"/>
    <mergeCell ref="E116:E117"/>
    <mergeCell ref="F116:F117"/>
    <mergeCell ref="G116:G117"/>
    <mergeCell ref="H116:H117"/>
    <mergeCell ref="I116:I117"/>
    <mergeCell ref="S81:S82"/>
    <mergeCell ref="T81:T82"/>
    <mergeCell ref="U81:U82"/>
    <mergeCell ref="V81:V82"/>
    <mergeCell ref="W81:W82"/>
    <mergeCell ref="X81:X82"/>
    <mergeCell ref="H81:H82"/>
    <mergeCell ref="Y116:Y117"/>
    <mergeCell ref="Z115:Z116"/>
    <mergeCell ref="A9:Z9"/>
    <mergeCell ref="R116:R117"/>
    <mergeCell ref="S116:S117"/>
    <mergeCell ref="T116:T117"/>
    <mergeCell ref="U116:U117"/>
    <mergeCell ref="V116:V117"/>
    <mergeCell ref="X116:X117"/>
    <mergeCell ref="J116:J117"/>
    <mergeCell ref="K116:K117"/>
    <mergeCell ref="N116:N117"/>
    <mergeCell ref="O116:O117"/>
    <mergeCell ref="P116:P117"/>
    <mergeCell ref="Q116:Q117"/>
    <mergeCell ref="Y81:Y82"/>
  </mergeCells>
  <dataValidations disablePrompts="1" count="11">
    <dataValidation type="list" allowBlank="1" showInputMessage="1" showErrorMessage="1" sqref="D101:D103 D36 D77 D79:D80 D83:D85 D63 D107:D110 D113">
      <formula1>#REF!</formula1>
    </dataValidation>
    <dataValidation type="list" allowBlank="1" showInputMessage="1" showErrorMessage="1" sqref="U12:U13 U118 U115 U109 U106">
      <formula1>IF((#REF!=692),#REF!,IF((#REF!=744),$AR$12:$AR$13,IF((#REF!=939),#REF!,IF((#REF!="Gastos generales"),$AK$12:$AK$17,#REF!))))</formula1>
    </dataValidation>
    <dataValidation type="list" allowBlank="1" showInputMessage="1" showErrorMessage="1" sqref="U42:U53 S45 S43 S49:S53 U55:U56 S12:S13">
      <formula1>IF((#REF!=692),#REF!,IF((#REF!=744),$AS$12:$AS$13,IF((#REF!=939),#REF!,IF((#REF!="Gastos generales"),$AL$12:$AL$17,#REF!))))</formula1>
    </dataValidation>
    <dataValidation type="list" allowBlank="1" showInputMessage="1" showErrorMessage="1" sqref="R98 Z40 X41:Y41 R42:S42 U54 R106">
      <formula1>IF((#REF!=692),#REF!,IF((#REF!=744),$AV$12:$AV$13,IF((#REF!=939),$AV$21,IF(($J$48="Gastos generales"),$AO$12:$AO$27,$J$48))))</formula1>
    </dataValidation>
    <dataValidation type="list" allowBlank="1" showInputMessage="1" showErrorMessage="1" sqref="R41:S41 U41">
      <formula1>IF((#REF!=692),#REF!,IF((#REF!=744),$AW$12:$AW$13,IF((#REF!=939),$AW$21,IF(($J$48="Gastos generales"),$AP$12:$AP$27,$J$48))))</formula1>
    </dataValidation>
    <dataValidation allowBlank="1" showInputMessage="1" sqref="T41:T53 T12:T13 T98 T106"/>
    <dataValidation type="list" allowBlank="1" showInputMessage="1" showErrorMessage="1" sqref="U128:V128 X126:Y126 Z125">
      <formula1>IF((#REF!=692),#REF!,IF((#REF!=744),#REF!,IF((#REF!=939),#REF!,IF((#REF!="Gastos generales"),#REF!,#REF!))))</formula1>
    </dataValidation>
    <dataValidation type="list" allowBlank="1" showInputMessage="1" showErrorMessage="1" sqref="R124:S124">
      <formula1>IF((#REF!=692),#REF!,IF((#REF!=744),#REF!,IF((#REF!=939),#REF!,IF(($J$36="Gastos generales"),#REF!,$J$36))))</formula1>
    </dataValidation>
    <dataValidation type="list" allowBlank="1" showInputMessage="1" showErrorMessage="1" sqref="F125:F127 F94:F96 F83:F86 F99:F105 F90:F91 F118 F88 F107:F111 F114:F115 F77:F81 F120:F123 F12:F39 F40:F45">
      <formula1>t_solicitud</formula1>
    </dataValidation>
    <dataValidation type="list" allowBlank="1" showInputMessage="1" showErrorMessage="1" sqref="C12:C21 C75 C86:C98 C30:C39 C40:C42">
      <formula1>t_gasto</formula1>
    </dataValidation>
    <dataValidation type="list" allowBlank="1" showInputMessage="1" showErrorMessage="1" sqref="Z126 X124:Y125 Z123:Z124 X127:Y127">
      <formula1>IF((#REF!=692),#REF!,IF((#REF!=744),#REF!,IF((#REF!=939),#REF!,IF(($J$35="Gastos generales"),#REF!,$J$35))))</formula1>
    </dataValidation>
  </dataValidations>
  <pageMargins left="0.70866141732283472" right="0.70866141732283472" top="0.74803149606299213" bottom="0.74803149606299213" header="0.31496062992125984" footer="0.31496062992125984"/>
  <pageSetup scale="37" orientation="landscape" horizontalDpi="4294967294" r:id="rId1"/>
  <headerFooter>
    <oddFooter>&amp;L&amp;10&amp;G
Carrera 30 No 25 – 90,
Piso 9 Costado Oriental.
Tel: 3 68 00 38
Código Postal: 111311
www.serviciocivil.gov.co&amp;C&amp;G</oddFooter>
  </headerFooter>
  <drawing r:id="rId2"/>
  <legacyDrawingHF r:id="rId3"/>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[2]InfoBase!#REF!</xm:f>
          </x14:formula1>
          <xm:sqref>F71:F76 C71:C74 F87 F89 F92:F93 F97:F98 C101:C103 C43:C60 F46:F60 C62:C68 F62:F68 C76:C81 C83:C85</xm:sqref>
        </x14:dataValidation>
        <x14:dataValidation type="list" allowBlank="1" showInputMessage="1" showErrorMessage="1">
          <x14:formula1>
            <xm:f>[3]InfoBase!#REF!</xm:f>
          </x14:formula1>
          <xm:sqref>X75:Y75 X92:Y93 Y120 X106:Y106 Z105 X98:Y98 X97:Z97 X42:Y53 Z41:Z52</xm:sqref>
        </x14:dataValidation>
        <x14:dataValidation type="list" allowBlank="1" showInputMessage="1" showErrorMessage="1">
          <x14:formula1>
            <xm:f>[1]InfBase!#REF!</xm:f>
          </x14:formula1>
          <xm:sqref>D12:D15 D90:D91 D72:D74 D88 D86 D94:D96 D99:D100 D104:D105 D30:D35 D76 D78 D112 D115:D1048576 D37:D39 D40:D42</xm:sqref>
        </x14:dataValidation>
        <x14:dataValidation type="list" allowBlank="1" showInputMessage="1" showErrorMessage="1">
          <x14:formula1>
            <xm:f>[4]InfoBase!#REF!</xm:f>
          </x14:formula1>
          <xm:sqref>C124 F124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2018</vt:lpstr>
      <vt:lpstr>'2018'!Títulos_a_imprimir</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Correa</dc:creator>
  <cp:lastModifiedBy>Jose Alexander Cardona Arango</cp:lastModifiedBy>
  <cp:lastPrinted>2018-05-09T15:21:41Z</cp:lastPrinted>
  <dcterms:created xsi:type="dcterms:W3CDTF">2018-05-03T22:17:51Z</dcterms:created>
  <dcterms:modified xsi:type="dcterms:W3CDTF">2018-05-09T15:21:55Z</dcterms:modified>
</cp:coreProperties>
</file>